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70" activeTab="0"/>
  </bookViews>
  <sheets>
    <sheet name="表1" sheetId="1" r:id="rId1"/>
    <sheet name="表2" sheetId="2" r:id="rId2"/>
    <sheet name="表3" sheetId="3" r:id="rId3"/>
    <sheet name="表4" sheetId="4" r:id="rId4"/>
  </sheets>
  <definedNames/>
  <calcPr fullCalcOnLoad="1"/>
</workbook>
</file>

<file path=xl/sharedStrings.xml><?xml version="1.0" encoding="utf-8"?>
<sst xmlns="http://schemas.openxmlformats.org/spreadsheetml/2006/main" count="499" uniqueCount="266">
  <si>
    <t>邵阳市地方政府债务限额余额情况表</t>
  </si>
  <si>
    <t>金额单位：亿元</t>
  </si>
  <si>
    <t>地区</t>
  </si>
  <si>
    <t>2021年地方政府债务限额</t>
  </si>
  <si>
    <t>2021年地方政府债务余额</t>
  </si>
  <si>
    <t>合计</t>
  </si>
  <si>
    <t>一般债务</t>
  </si>
  <si>
    <t>专项债务</t>
  </si>
  <si>
    <t>邵阳市</t>
  </si>
  <si>
    <t>市本级</t>
  </si>
  <si>
    <t>双清区</t>
  </si>
  <si>
    <t>大祥区</t>
  </si>
  <si>
    <t>北塔区</t>
  </si>
  <si>
    <t>邵东市</t>
  </si>
  <si>
    <t>新邵县</t>
  </si>
  <si>
    <t>邵阳县</t>
  </si>
  <si>
    <t>隆回县</t>
  </si>
  <si>
    <t>洞口县</t>
  </si>
  <si>
    <t>绥宁县</t>
  </si>
  <si>
    <t>新宁县</t>
  </si>
  <si>
    <t>城步苗族自治县</t>
  </si>
  <si>
    <t>武冈市</t>
  </si>
  <si>
    <t>邵阳市新增地方政府债券发行情况表</t>
  </si>
  <si>
    <t>2021年新增政府债券发行数额</t>
  </si>
  <si>
    <t>一般债券发行数额</t>
  </si>
  <si>
    <t>专项债券发行数额</t>
  </si>
  <si>
    <t>小计</t>
  </si>
  <si>
    <t>新增一般债券</t>
  </si>
  <si>
    <t>再融资一般债券</t>
  </si>
  <si>
    <t>园区建设专项债券</t>
  </si>
  <si>
    <t>交通基础设施建设专项债券</t>
  </si>
  <si>
    <t>社会事业专项债券</t>
  </si>
  <si>
    <t>水务建设专项债券</t>
  </si>
  <si>
    <t>保障性安居工程专项债券</t>
  </si>
  <si>
    <t>农林水利专项债券</t>
  </si>
  <si>
    <t>再融资专项债券</t>
  </si>
  <si>
    <t>邵阳市地方政府债务还本付息情况表</t>
  </si>
  <si>
    <t>2021年政府债券还本数额</t>
  </si>
  <si>
    <t>2021年政府债券付息数额</t>
  </si>
  <si>
    <t>2022年政府债券预计还本数额</t>
  </si>
  <si>
    <t>2022年政府债券预计付息数额</t>
  </si>
  <si>
    <t>一般债券</t>
  </si>
  <si>
    <t>专项债券</t>
  </si>
  <si>
    <t>邵阳市2021年新增地方政府债券资金使用安排情况表</t>
  </si>
  <si>
    <t>区域</t>
  </si>
  <si>
    <t>新增专项债券</t>
  </si>
  <si>
    <t>项目名称</t>
  </si>
  <si>
    <t>金额</t>
  </si>
  <si>
    <t>桃花桥工程建设项目</t>
  </si>
  <si>
    <t>湖南邵阳翌凌锂电池材料产业园项目（一期）</t>
  </si>
  <si>
    <t>桃花桥白马大道连接线项目</t>
  </si>
  <si>
    <t>邵阳经济开发区光电光学制造生产基地建设项目</t>
  </si>
  <si>
    <t>白马大道建设项目(建设南路至屏峰路)</t>
  </si>
  <si>
    <t>邵阳数字经济产业园建设项目</t>
  </si>
  <si>
    <t>邵阳市江北污水处理厂厂前调蓄池建设项目</t>
  </si>
  <si>
    <t>湖南邵阳高端显示器件产业园基础设施配套项目</t>
  </si>
  <si>
    <t>邵阳市两院四路电力管线入地工程</t>
  </si>
  <si>
    <t>邵阳市妇幼保健院整体改扩建建设项目</t>
  </si>
  <si>
    <t>城区电力廊道土建工程项目</t>
  </si>
  <si>
    <t>湘中职业技术学院建设项目</t>
  </si>
  <si>
    <t>犬木塘水库枢纽工程防洪堤建设项目</t>
  </si>
  <si>
    <t>邵阳市第十七中异地新建项目</t>
  </si>
  <si>
    <t>邵阳市高级技工学校实训楼建设项目</t>
  </si>
  <si>
    <t>邵阳市城区交通安全设施建设项目</t>
  </si>
  <si>
    <t>“智慧戒毒”信息化建设</t>
  </si>
  <si>
    <t>西苑小学建设</t>
  </si>
  <si>
    <t>湖南省邵阳市国家农村产业融合发展示范园基础设施项目</t>
  </si>
  <si>
    <t>邵阳市大祥区垃圾分类、收集、运转一体化项目</t>
  </si>
  <si>
    <t>蔡锷故里景区旅游基础设施及配套服务设施建设项目</t>
  </si>
  <si>
    <t>邵阳市大祥区农村公路建设</t>
  </si>
  <si>
    <t>邵阳市火车站客运综合交通枢纽工程配套基础设施建设项目</t>
  </si>
  <si>
    <r>
      <rPr>
        <sz val="14"/>
        <rFont val="宋体"/>
        <family val="0"/>
      </rPr>
      <t>邵阳市大祥区农村人居环境整治及</t>
    </r>
    <r>
      <rPr>
        <sz val="14"/>
        <rFont val="Arial"/>
        <family val="2"/>
      </rPr>
      <t xml:space="preserve"> </t>
    </r>
    <r>
      <rPr>
        <sz val="14"/>
        <rFont val="宋体"/>
        <family val="0"/>
      </rPr>
      <t>高标准农田建设项目</t>
    </r>
  </si>
  <si>
    <t>曙光小学建设项目</t>
  </si>
  <si>
    <t>大祥区网格化中心服务管理平台项目</t>
  </si>
  <si>
    <t>三八亭小学六岭校区建设</t>
  </si>
  <si>
    <t>双清区莲荷片区农村公路提质改造工程</t>
  </si>
  <si>
    <t>双清区爱莲老年人医养中心建设项目</t>
  </si>
  <si>
    <t>姚喆故居红色文化生态旅游项目一期</t>
  </si>
  <si>
    <t>邵阳市双清区老年人医养中心二期建设项目</t>
  </si>
  <si>
    <t>邵阳市资水重要河段双清保护圈治理工程</t>
  </si>
  <si>
    <t>双清区明德学校建设二期</t>
  </si>
  <si>
    <t>双清区大水小学搬迁重建</t>
  </si>
  <si>
    <t>扶贫相关配套建设项目（农村公路建设）</t>
  </si>
  <si>
    <t>陈家桥学校配套项目</t>
  </si>
  <si>
    <t>状元小学配套项目</t>
  </si>
  <si>
    <t>高撑学校扩建配套项目</t>
  </si>
  <si>
    <t>状元中学改扩建</t>
  </si>
  <si>
    <t>资江北路—九江路顺接工程</t>
  </si>
  <si>
    <t>资兴路（魏源路—崀山路）道路工程</t>
  </si>
  <si>
    <t>资园路（啤酒厂—雪源路）道路工程</t>
  </si>
  <si>
    <t>北塔区消防救援大队训练综合用房建设项目</t>
  </si>
  <si>
    <t>资枣安置地附属工程</t>
  </si>
  <si>
    <t>北塔区小(2)型水库雨水情设施建设(小水库除险加固）</t>
  </si>
  <si>
    <t>高马冲水库除险加固工程(小水库除险加固）</t>
  </si>
  <si>
    <t>邵阳市北塔区棚户区改造示范性集中安置小区江馨裕泽园建设项目——园区道路（宝宛路、资兴路）</t>
  </si>
  <si>
    <t>贺井村主村道窄改宽工程</t>
  </si>
  <si>
    <t>邵阳市北塔区第三幼儿园建设</t>
  </si>
  <si>
    <t>13座小型水库维修养护(小水库除险加固）</t>
  </si>
  <si>
    <t>龙塘水库除险加固工程(小水库除险加固）</t>
  </si>
  <si>
    <t>贺井村健身文体广场健身项目</t>
  </si>
  <si>
    <t>新邵县坪上筱溪至严塘小庙公路工程其中一段</t>
  </si>
  <si>
    <t>邵阳市新邵岳坪峰国家森林公园旅游基础设施建设项目</t>
  </si>
  <si>
    <t>S244雀塘至太芝庙公路（省道新邵县太芝庙至雀塘公路）</t>
  </si>
  <si>
    <t>C560+X004孙家桥至花桥公路（原拟升S231花桥至涟源路段）</t>
  </si>
  <si>
    <t>Y032及 X038长冲铺至柏水重要县乡道改造工程（X032长冲铺至毛力冲路段及X038留田至柏水路段）</t>
  </si>
  <si>
    <t>S334张家冲至罗桥公路（新邵县张家冲至罗桥公路工程）</t>
  </si>
  <si>
    <t>农村公路安防工程</t>
  </si>
  <si>
    <t>新邵县农村公路大中修</t>
  </si>
  <si>
    <t>新邵县农村公路水毁抢修</t>
  </si>
  <si>
    <t>塘口至白水洞公路（新邵县塘口至白水洞旅游专线公路）</t>
  </si>
  <si>
    <t>县城至烂坝公路（新邵县城至烂坝公路改建工程）</t>
  </si>
  <si>
    <t>新邵职中扩容提质建设项目（新邵工业职业中等专业学校田径场及附属设施工程）</t>
  </si>
  <si>
    <t>新邵县芙蓉学校</t>
  </si>
  <si>
    <t>巨口铺镇芙蓉学校</t>
  </si>
  <si>
    <t>酿溪镇第四完全小学整体搬迁建设项目</t>
  </si>
  <si>
    <t>新邵县改（新）建农村户用厕所</t>
  </si>
  <si>
    <t>创建国家森林城市公园建设</t>
  </si>
  <si>
    <t>乡村雪亮工程建设、特殊人群涉毒人员收治中心建设</t>
  </si>
  <si>
    <t>新邵县2021年农村安全引水工程</t>
  </si>
  <si>
    <t>省道新邵县太芝庙至雀塘公路</t>
  </si>
  <si>
    <t>诊疗能力提升项目</t>
  </si>
  <si>
    <t>邵坪高速L5连接线拆迁安置小区基础工程</t>
  </si>
  <si>
    <t>新邵县张家冲至罗桥公路建设债券资金</t>
  </si>
  <si>
    <t>2021年小型水库除险加固工程</t>
  </si>
  <si>
    <t>农村公路提质改造经费</t>
  </si>
  <si>
    <t>邵东经开区双创孵化中心及配套设施建设项目</t>
  </si>
  <si>
    <t>云山学校建设资金</t>
  </si>
  <si>
    <t>邵东市人民医院传染病防治中心建设项目</t>
  </si>
  <si>
    <t>八老线建设资金</t>
  </si>
  <si>
    <t>邵东县高铁站北广场基础设施及配套工程建设项目</t>
  </si>
  <si>
    <t>村级综合服务平台建设资金</t>
  </si>
  <si>
    <t>邵东经开区廉桥医药工业园标准化厂房及中药材质量检测中心建设项目</t>
  </si>
  <si>
    <t>气象观测站建设</t>
  </si>
  <si>
    <t>邵东市长江经济带桐江河流域生态环境综合治理及建设项目</t>
  </si>
  <si>
    <t>曹家坝危桥改造资金</t>
  </si>
  <si>
    <t>邵东市中医医院医技综合楼建设项目</t>
  </si>
  <si>
    <t>荫家塘文物保护及综合开发</t>
  </si>
  <si>
    <t>邵东市仙槎桥镇智慧电商物流园项目</t>
  </si>
  <si>
    <t>农贸市场建设和改造</t>
  </si>
  <si>
    <t>残疾人康复中心建设</t>
  </si>
  <si>
    <t>钼靶机及四维彩超</t>
  </si>
  <si>
    <t>邵东市安全保障工程</t>
  </si>
  <si>
    <t>S226安全隐患整治工程</t>
  </si>
  <si>
    <t>昭阳初级中学</t>
  </si>
  <si>
    <t>丘田采空安置区建设项目</t>
  </si>
  <si>
    <t>周官桥乡胡家坝至考场公路工程</t>
  </si>
  <si>
    <t>黑田铺敬老院建设资金</t>
  </si>
  <si>
    <t>铁塘芙蓉学校建设资金</t>
  </si>
  <si>
    <t>G320国道文明示范路创建</t>
  </si>
  <si>
    <t>Y041春流线提质改造工程建设项目</t>
  </si>
  <si>
    <t>小水库除险加固</t>
  </si>
  <si>
    <t>垃圾焚烧发电项目</t>
  </si>
  <si>
    <t>自然村通水泥路</t>
  </si>
  <si>
    <t>邵阳县黄豆园至黄亭市公路工程</t>
  </si>
  <si>
    <t>邵阳县乡镇污水处理设施（一期）建设项目</t>
  </si>
  <si>
    <t>邵阳县白仓镇芙蓉学校</t>
  </si>
  <si>
    <t>湖南邵阳天子湖国家湿地公园生态修复综合治理建设项目</t>
  </si>
  <si>
    <t>邵阳县芙蓉学校</t>
  </si>
  <si>
    <t>湖南邵阳天子湖国家湿地公园旅游公共服务基础设施建设项目</t>
  </si>
  <si>
    <t>邵阳县思源学校</t>
  </si>
  <si>
    <t>邵阳县五峰铺镇引水工程</t>
  </si>
  <si>
    <t>邵阳县湘商产业园二期配套基础设施建设项目</t>
  </si>
  <si>
    <t>邵阳县承接产业转移示范区建设二期工程</t>
  </si>
  <si>
    <r>
      <t>邵阳县乡镇场公租房及</t>
    </r>
    <r>
      <rPr>
        <sz val="10"/>
        <rFont val="Arial"/>
        <family val="2"/>
      </rPr>
      <t>“</t>
    </r>
    <r>
      <rPr>
        <sz val="10"/>
        <rFont val="宋体"/>
        <family val="0"/>
      </rPr>
      <t>五小一中心</t>
    </r>
    <r>
      <rPr>
        <sz val="10"/>
        <rFont val="Arial"/>
        <family val="2"/>
      </rPr>
      <t>”</t>
    </r>
    <r>
      <rPr>
        <sz val="10"/>
        <rFont val="宋体"/>
        <family val="0"/>
      </rPr>
      <t>建设项目</t>
    </r>
  </si>
  <si>
    <t>教育信息化“三通两平台”建设项目</t>
  </si>
  <si>
    <t>邵阳县乡镇污水处理设施（二期）建设项目</t>
  </si>
  <si>
    <t>农村安全饮水项目</t>
  </si>
  <si>
    <t xml:space="preserve">邵阳县芙蓉学校 </t>
  </si>
  <si>
    <t>病险水库除险加固项目</t>
  </si>
  <si>
    <t>洞口县2020年农村公路路网改造工程</t>
  </si>
  <si>
    <t>洞口县人民医院门诊、应急、医技综合大楼建设项目</t>
  </si>
  <si>
    <t>洞口县芙蓉学校建设项目</t>
  </si>
  <si>
    <t>洞口县中医医院骨伤住院综合大楼建设项目</t>
  </si>
  <si>
    <t>洞口县第二芙蓉学校建设项目</t>
  </si>
  <si>
    <t>洞口县“十四五”期间农村安全饮水巩固提升项目</t>
  </si>
  <si>
    <t>洞口县垃圾填埋场建设项目（二期）</t>
  </si>
  <si>
    <t>洞口县罗溪国家森林公园旅游基础设施建设项目</t>
  </si>
  <si>
    <t>洞口县农村垃圾收集转运市场化服务项目</t>
  </si>
  <si>
    <t>洞口县城市智能化停车场建设项目</t>
  </si>
  <si>
    <t>洞口县西中党校教育基地项目</t>
  </si>
  <si>
    <t>洞口县承接产业转移示范区建设项目</t>
  </si>
  <si>
    <t>洞口县蔡锷路提质改造项目</t>
  </si>
  <si>
    <t>供销社垃圾分类再生资源回收网络建设项目</t>
  </si>
  <si>
    <t>洞口县污水处理厂提质改造项目</t>
  </si>
  <si>
    <t>洞口县档案、信访、政务会议中心建设</t>
  </si>
  <si>
    <t>洞口县老干活动中心建设项目</t>
  </si>
  <si>
    <t>洞口四中标准田径场及足球建设（一般债券项目）</t>
  </si>
  <si>
    <t>洞口三中教学楼和学生宿舍建设项目（一般债券项目）</t>
  </si>
  <si>
    <t>小型水库安全运行项目（一般债券项目）</t>
  </si>
  <si>
    <t>平溪学校建设项目（一般债券）</t>
  </si>
  <si>
    <t>九中公寓楼和配套设施建设</t>
  </si>
  <si>
    <t>隆回县城交通提质改造项目</t>
  </si>
  <si>
    <t>芙蓉学校建设</t>
  </si>
  <si>
    <t>隆回县人民医院整体搬迁建设项目</t>
  </si>
  <si>
    <t>公路建设</t>
  </si>
  <si>
    <t>隆回县城北职业教育城建设项目</t>
  </si>
  <si>
    <t>国道干道大中修</t>
  </si>
  <si>
    <t>紫霞园大桥、白沙湾大桥建设</t>
  </si>
  <si>
    <t>沿江北路建设</t>
  </si>
  <si>
    <t>美丽乡村建设</t>
  </si>
  <si>
    <t>一中改扩建</t>
  </si>
  <si>
    <t>高标准农田建设</t>
  </si>
  <si>
    <t>住院楼建设</t>
  </si>
  <si>
    <t>整体搬迁</t>
  </si>
  <si>
    <t>武冈市监管中心建设</t>
  </si>
  <si>
    <t>武冈经开区湘商产业园创新创业产业园三期及配套基础设施建设项目</t>
  </si>
  <si>
    <t>武冈市“1+N”应急平台建设</t>
  </si>
  <si>
    <t>邵阳市武冈市云山旅游基础设施建设项目</t>
  </si>
  <si>
    <t>农村公路建设</t>
  </si>
  <si>
    <t>都梁文旅休闲特色小镇</t>
  </si>
  <si>
    <t>义务学校建设</t>
  </si>
  <si>
    <t>武冈市老旧小区基础设施改造及小区外配套基础设施改造项目</t>
  </si>
  <si>
    <t>生态环境治理（二污水处理厂周边环境治理）</t>
  </si>
  <si>
    <t>武冈市停车场及充电桩建设项目</t>
  </si>
  <si>
    <t>小型水库病险加固及水毁工程修复</t>
  </si>
  <si>
    <t>武冈市乡镇11个供水工程提质改造及管网延伸项目</t>
  </si>
  <si>
    <t>补充耕地项目</t>
  </si>
  <si>
    <t>乡村振兴基础设施建设</t>
  </si>
  <si>
    <t>公安局业务技术用房工程款</t>
  </si>
  <si>
    <t>新宁县幼儿园（松枫亭园区）建设项目</t>
  </si>
  <si>
    <t>公安局县监管场所信息化项目（二所合一）</t>
  </si>
  <si>
    <t>新宁县城镇公共停车场（位）与配套基础设施建设一期项目</t>
  </si>
  <si>
    <t>综治中心、综治视联网和网格化服务二期工程</t>
  </si>
  <si>
    <t>残疾人托养中心建设项目</t>
  </si>
  <si>
    <t>交通局交通基础建设项目工程</t>
  </si>
  <si>
    <t>农村公路建设项目（含巡田乡虹桥危桥改造项目）</t>
  </si>
  <si>
    <t>国有林场棚改一期置换重建项目</t>
  </si>
  <si>
    <t>县城棚户区（城中村）改造一期工程配套基础设施</t>
  </si>
  <si>
    <t>回龙寺镇芙蓉学校建设项目</t>
  </si>
  <si>
    <t>新宁一中整体搬迁项目</t>
  </si>
  <si>
    <t>新宁县中医医院整体搬迁建设项目</t>
  </si>
  <si>
    <t>新宁县江口桥至黄皮坳公路建设</t>
  </si>
  <si>
    <t>新宁县卫生计生公共服务体系项目</t>
  </si>
  <si>
    <t>绥宁县县城地下管网建设</t>
  </si>
  <si>
    <t>湖南省邵阳市绥宁县武阳镇等12乡镇污水处理及管网建设</t>
  </si>
  <si>
    <t>党校搬迁、综合档案馆及职教新区</t>
  </si>
  <si>
    <t>湖南省邵阳市绥宁县城乡供水一体化项目</t>
  </si>
  <si>
    <t>乡村旅游项目</t>
  </si>
  <si>
    <t>秀水水库项目</t>
  </si>
  <si>
    <t>防灾减灾体系建设</t>
  </si>
  <si>
    <t>绥宁县工业集中区（国家木竹示范产业园）基础设施建设项目</t>
  </si>
  <si>
    <t>县乡公路建设</t>
  </si>
  <si>
    <t>绥宁县县城”四片两路”棚户区改造工程项目</t>
  </si>
  <si>
    <t>绥宁县县城路网建设（包括万家坪大桥维修）</t>
  </si>
  <si>
    <t>拘留所搬迁及戒毒所建设</t>
  </si>
  <si>
    <t>县一中学生公寓建设</t>
  </si>
  <si>
    <t>湿地公园入园公路</t>
  </si>
  <si>
    <t>城步县</t>
  </si>
  <si>
    <t>S251/S341城步南山牧场至绥宁古龙岩公路改建工程</t>
  </si>
  <si>
    <t>城步苗族自治县县城污水处理综合治理项目</t>
  </si>
  <si>
    <t>农村公路建设项目</t>
  </si>
  <si>
    <t>城步苗族自治县2018年城镇棚户区（城中村）改造建设项目</t>
  </si>
  <si>
    <t>县边溪至南山牧场公路建设工程项目</t>
  </si>
  <si>
    <t>城步苗族自治县白水洞保障性住房建设项目</t>
  </si>
  <si>
    <t>西威公路建设项目</t>
  </si>
  <si>
    <t>城步工业集中区标准化厂房及配套基础设施建设项目</t>
  </si>
  <si>
    <t>湖南南山国家公园主入口基础实施建设项目</t>
  </si>
  <si>
    <t>城步苗族自治县乡镇卫生院提质改造建设项目</t>
  </si>
  <si>
    <t>县南绥公路（K0+000-K18+866段）沿线边坡生态修复工程</t>
  </si>
  <si>
    <t>县城东路-石板桥棚户区（石板桥至一中段）雨水污水管网系统及道路改造</t>
  </si>
  <si>
    <t>县兴业路道路建设及基础配套项目</t>
  </si>
  <si>
    <t>县荣昌路建设工程项目</t>
  </si>
  <si>
    <t>茅坪镇集镇区污水收集及处理工程项目</t>
  </si>
  <si>
    <t>五团镇集镇区污水收集及处理工程项目</t>
  </si>
  <si>
    <t>S251、S341城步南山牧场至绥宁古龙岩公路改建工程</t>
  </si>
  <si>
    <t>水库除险加固及山塘维修工程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</si>
</sst>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0_);[Red]\(0.00\)"/>
  </numFmts>
  <fonts count="50">
    <font>
      <sz val="12"/>
      <name val="宋体"/>
      <family val="0"/>
    </font>
    <font>
      <b/>
      <sz val="20"/>
      <name val="方正小标宋简体"/>
      <family val="0"/>
    </font>
    <font>
      <sz val="12"/>
      <name val="方正小标宋简体"/>
      <family val="0"/>
    </font>
    <font>
      <sz val="12"/>
      <name val="仿宋_GB2312"/>
      <family val="0"/>
    </font>
    <font>
      <sz val="11"/>
      <color indexed="8"/>
      <name val="宋体"/>
      <family val="0"/>
    </font>
    <font>
      <sz val="12"/>
      <color indexed="8"/>
      <name val="宋体"/>
      <family val="0"/>
    </font>
    <font>
      <sz val="10"/>
      <name val="宋体"/>
      <family val="0"/>
    </font>
    <font>
      <b/>
      <sz val="20"/>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b/>
      <sz val="11"/>
      <color indexed="9"/>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4"/>
      <name val="宋体"/>
      <family val="0"/>
    </font>
    <font>
      <sz val="14"/>
      <name val="Arial"/>
      <family val="2"/>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6" fillId="0" borderId="0">
      <alignment/>
      <protection/>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protection/>
    </xf>
    <xf numFmtId="0" fontId="0" fillId="0" borderId="0">
      <alignment vertical="center"/>
      <protection/>
    </xf>
  </cellStyleXfs>
  <cellXfs count="52">
    <xf numFmtId="0" fontId="0" fillId="0" borderId="0" xfId="0" applyAlignment="1">
      <alignment vertical="center"/>
    </xf>
    <xf numFmtId="176" fontId="0" fillId="0" borderId="0" xfId="0" applyNumberFormat="1" applyAlignment="1">
      <alignment horizontal="center" vertical="center"/>
    </xf>
    <xf numFmtId="176" fontId="0" fillId="0" borderId="0" xfId="0" applyNumberFormat="1" applyAlignment="1">
      <alignment vertical="center"/>
    </xf>
    <xf numFmtId="0" fontId="1" fillId="0" borderId="0" xfId="0" applyFont="1" applyAlignment="1">
      <alignment horizontal="center" vertical="center" wrapText="1"/>
    </xf>
    <xf numFmtId="176"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wrapText="1"/>
    </xf>
    <xf numFmtId="0" fontId="3" fillId="0" borderId="0" xfId="0" applyFont="1" applyAlignment="1">
      <alignment horizontal="right" vertical="center" wrapText="1"/>
    </xf>
    <xf numFmtId="176" fontId="3" fillId="0" borderId="0" xfId="0" applyNumberFormat="1" applyFont="1" applyAlignment="1">
      <alignment horizontal="right" vertical="center" wrapText="1"/>
    </xf>
    <xf numFmtId="0" fontId="3" fillId="0" borderId="9" xfId="0" applyFont="1" applyBorder="1" applyAlignment="1">
      <alignment horizontal="center" vertical="center" wrapText="1"/>
    </xf>
    <xf numFmtId="177" fontId="4" fillId="0" borderId="9"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177" fontId="49"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7" fontId="49"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178" fontId="0" fillId="0"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4" fontId="0" fillId="0" borderId="9" xfId="0" applyNumberFormat="1" applyFont="1" applyFill="1" applyBorder="1" applyAlignment="1">
      <alignment horizontal="center" vertical="center" wrapText="1"/>
    </xf>
    <xf numFmtId="178" fontId="0" fillId="0" borderId="9" xfId="0" applyNumberFormat="1" applyFont="1" applyFill="1" applyBorder="1" applyAlignment="1">
      <alignment horizontal="center" vertical="center" wrapText="1"/>
    </xf>
    <xf numFmtId="176" fontId="0" fillId="0" borderId="11" xfId="0" applyNumberFormat="1" applyBorder="1" applyAlignment="1">
      <alignment vertical="center"/>
    </xf>
    <xf numFmtId="176" fontId="0" fillId="0" borderId="12" xfId="0" applyNumberFormat="1" applyBorder="1" applyAlignment="1">
      <alignment vertical="center"/>
    </xf>
    <xf numFmtId="0" fontId="7" fillId="0" borderId="0" xfId="0" applyFont="1" applyAlignment="1">
      <alignment horizontal="center" vertical="center" wrapText="1"/>
    </xf>
    <xf numFmtId="0" fontId="0" fillId="0" borderId="9" xfId="0" applyBorder="1" applyAlignment="1">
      <alignment horizontal="center" vertical="center"/>
    </xf>
    <xf numFmtId="177" fontId="0" fillId="0" borderId="9" xfId="0" applyNumberFormat="1" applyBorder="1" applyAlignment="1">
      <alignment horizontal="center" vertical="center"/>
    </xf>
    <xf numFmtId="0" fontId="0" fillId="0" borderId="9" xfId="0" applyFont="1" applyBorder="1" applyAlignment="1">
      <alignment horizontal="center" vertical="center"/>
    </xf>
    <xf numFmtId="177" fontId="0" fillId="0" borderId="9" xfId="0" applyNumberFormat="1"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xf>
    <xf numFmtId="177" fontId="0" fillId="0" borderId="9" xfId="0" applyNumberFormat="1" applyFill="1" applyBorder="1" applyAlignment="1">
      <alignment horizontal="center" vertical="center"/>
    </xf>
    <xf numFmtId="177" fontId="3" fillId="0" borderId="9"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177" fontId="0" fillId="0" borderId="9"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177" fontId="0" fillId="0" borderId="9" xfId="0" applyNumberForma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0 16" xfId="64"/>
    <cellStyle name="常规 58" xfId="65"/>
    <cellStyle name="常规 2" xfId="66"/>
    <cellStyle name="常规 3 1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8"/>
  <sheetViews>
    <sheetView tabSelected="1" zoomScale="85" zoomScaleNormal="85" zoomScaleSheetLayoutView="100" workbookViewId="0" topLeftCell="A1">
      <selection activeCell="J15" sqref="J15"/>
    </sheetView>
  </sheetViews>
  <sheetFormatPr defaultColWidth="9.00390625" defaultRowHeight="14.25"/>
  <cols>
    <col min="1" max="7" width="17.00390625" style="0" customWidth="1"/>
  </cols>
  <sheetData>
    <row r="1" spans="1:7" ht="33" customHeight="1">
      <c r="A1" s="31" t="s">
        <v>0</v>
      </c>
      <c r="B1" s="31"/>
      <c r="C1" s="31"/>
      <c r="D1" s="31"/>
      <c r="E1" s="31"/>
      <c r="F1" s="31"/>
      <c r="G1" s="31"/>
    </row>
    <row r="2" ht="24.75" customHeight="1">
      <c r="G2" t="s">
        <v>1</v>
      </c>
    </row>
    <row r="3" spans="1:7" ht="51.75" customHeight="1">
      <c r="A3" s="32" t="s">
        <v>2</v>
      </c>
      <c r="B3" s="32" t="s">
        <v>3</v>
      </c>
      <c r="C3" s="32"/>
      <c r="D3" s="32"/>
      <c r="E3" s="32" t="s">
        <v>4</v>
      </c>
      <c r="F3" s="32"/>
      <c r="G3" s="32"/>
    </row>
    <row r="4" spans="1:7" ht="51.75" customHeight="1">
      <c r="A4" s="32"/>
      <c r="B4" s="32" t="s">
        <v>5</v>
      </c>
      <c r="C4" s="32" t="s">
        <v>6</v>
      </c>
      <c r="D4" s="32" t="s">
        <v>7</v>
      </c>
      <c r="E4" s="32" t="s">
        <v>5</v>
      </c>
      <c r="F4" s="32" t="s">
        <v>6</v>
      </c>
      <c r="G4" s="32" t="s">
        <v>7</v>
      </c>
    </row>
    <row r="5" spans="1:7" ht="30" customHeight="1">
      <c r="A5" s="32" t="s">
        <v>8</v>
      </c>
      <c r="B5" s="33">
        <v>670.5979</v>
      </c>
      <c r="C5" s="33">
        <v>338.4729</v>
      </c>
      <c r="D5" s="33">
        <v>332.125</v>
      </c>
      <c r="E5" s="33">
        <v>669.1491221938</v>
      </c>
      <c r="F5" s="33">
        <v>337.02</v>
      </c>
      <c r="G5" s="33">
        <v>332.13</v>
      </c>
    </row>
    <row r="6" spans="1:7" ht="30" customHeight="1">
      <c r="A6" s="32" t="s">
        <v>9</v>
      </c>
      <c r="B6" s="33">
        <v>244.7</v>
      </c>
      <c r="C6" s="33">
        <v>70.51</v>
      </c>
      <c r="D6" s="33">
        <v>174.19</v>
      </c>
      <c r="E6" s="33">
        <v>244.7</v>
      </c>
      <c r="F6" s="33">
        <v>70.5098050955</v>
      </c>
      <c r="G6" s="33">
        <v>174.19</v>
      </c>
    </row>
    <row r="7" spans="1:7" ht="30" customHeight="1">
      <c r="A7" s="34" t="s">
        <v>10</v>
      </c>
      <c r="B7" s="33">
        <v>10.31</v>
      </c>
      <c r="C7" s="33">
        <v>4.57</v>
      </c>
      <c r="D7" s="33">
        <v>5.74</v>
      </c>
      <c r="E7" s="33">
        <v>10.287928609</v>
      </c>
      <c r="F7" s="33">
        <v>4.56</v>
      </c>
      <c r="G7" s="33">
        <v>5.74</v>
      </c>
    </row>
    <row r="8" spans="1:7" ht="30" customHeight="1">
      <c r="A8" s="34" t="s">
        <v>11</v>
      </c>
      <c r="B8" s="33">
        <v>14.5893</v>
      </c>
      <c r="C8" s="33">
        <v>9.0943</v>
      </c>
      <c r="D8" s="33">
        <v>5.495</v>
      </c>
      <c r="E8" s="33">
        <v>14.5544179682</v>
      </c>
      <c r="F8" s="33">
        <v>9.0594179682</v>
      </c>
      <c r="G8" s="33">
        <v>5.495</v>
      </c>
    </row>
    <row r="9" spans="1:7" ht="30" customHeight="1">
      <c r="A9" s="34" t="s">
        <v>12</v>
      </c>
      <c r="B9" s="33">
        <v>6.91</v>
      </c>
      <c r="C9" s="33">
        <v>2.03</v>
      </c>
      <c r="D9" s="33">
        <v>4.88</v>
      </c>
      <c r="E9" s="33">
        <v>6.894093963</v>
      </c>
      <c r="F9" s="33">
        <v>2.014093963</v>
      </c>
      <c r="G9" s="33">
        <v>4.88</v>
      </c>
    </row>
    <row r="10" spans="1:7" ht="30" customHeight="1">
      <c r="A10" s="35" t="s">
        <v>13</v>
      </c>
      <c r="B10" s="33">
        <v>52.0272</v>
      </c>
      <c r="C10" s="33">
        <v>30.6672</v>
      </c>
      <c r="D10" s="33">
        <v>21.36</v>
      </c>
      <c r="E10" s="33">
        <v>51.9142623714</v>
      </c>
      <c r="F10" s="33">
        <v>30.5542623714</v>
      </c>
      <c r="G10" s="33">
        <v>21.36</v>
      </c>
    </row>
    <row r="11" spans="1:7" ht="30" customHeight="1">
      <c r="A11" s="34" t="s">
        <v>14</v>
      </c>
      <c r="B11" s="33">
        <v>43.33</v>
      </c>
      <c r="C11" s="33">
        <v>30.8</v>
      </c>
      <c r="D11" s="33">
        <v>12.53</v>
      </c>
      <c r="E11" s="33">
        <v>43.2173774115</v>
      </c>
      <c r="F11" s="33">
        <v>30.683662826699994</v>
      </c>
      <c r="G11" s="33">
        <v>12.53</v>
      </c>
    </row>
    <row r="12" spans="1:7" ht="30" customHeight="1">
      <c r="A12" s="34" t="s">
        <v>15</v>
      </c>
      <c r="B12" s="33">
        <v>57.3994</v>
      </c>
      <c r="C12" s="33">
        <v>37.1094</v>
      </c>
      <c r="D12" s="33">
        <v>20.29</v>
      </c>
      <c r="E12" s="33">
        <v>57.2668023114</v>
      </c>
      <c r="F12" s="33">
        <v>36.974364311399995</v>
      </c>
      <c r="G12" s="33">
        <v>20.29</v>
      </c>
    </row>
    <row r="13" spans="1:7" ht="30" customHeight="1">
      <c r="A13" s="34" t="s">
        <v>16</v>
      </c>
      <c r="B13" s="33">
        <v>52.5261</v>
      </c>
      <c r="C13" s="33">
        <v>32.3161</v>
      </c>
      <c r="D13" s="33">
        <v>20.21</v>
      </c>
      <c r="E13" s="33">
        <v>52.3569482007</v>
      </c>
      <c r="F13" s="33">
        <v>32.1469482007</v>
      </c>
      <c r="G13" s="33">
        <v>20.21</v>
      </c>
    </row>
    <row r="14" spans="1:7" ht="30" customHeight="1">
      <c r="A14" s="34" t="s">
        <v>17</v>
      </c>
      <c r="B14" s="33">
        <v>46.47</v>
      </c>
      <c r="C14" s="33">
        <v>31.16</v>
      </c>
      <c r="D14" s="33">
        <v>15.31</v>
      </c>
      <c r="E14" s="33">
        <v>46.3136777263</v>
      </c>
      <c r="F14" s="33">
        <v>31.0007777263</v>
      </c>
      <c r="G14" s="33">
        <v>15.31</v>
      </c>
    </row>
    <row r="15" spans="1:7" ht="30" customHeight="1">
      <c r="A15" s="34" t="s">
        <v>18</v>
      </c>
      <c r="B15" s="33">
        <v>35.1349</v>
      </c>
      <c r="C15" s="33">
        <v>25.3849</v>
      </c>
      <c r="D15" s="33">
        <v>9.755</v>
      </c>
      <c r="E15" s="33">
        <v>34.9701214642</v>
      </c>
      <c r="F15" s="33">
        <v>25.2207244642</v>
      </c>
      <c r="G15" s="33">
        <v>9.755</v>
      </c>
    </row>
    <row r="16" spans="1:7" ht="30" customHeight="1">
      <c r="A16" s="34" t="s">
        <v>19</v>
      </c>
      <c r="B16" s="33">
        <v>32.1039</v>
      </c>
      <c r="C16" s="33">
        <v>20.9039</v>
      </c>
      <c r="D16" s="33">
        <v>11.2</v>
      </c>
      <c r="E16" s="33">
        <v>31.8262049023</v>
      </c>
      <c r="F16" s="33">
        <v>20.6259049023</v>
      </c>
      <c r="G16" s="33">
        <v>11.2</v>
      </c>
    </row>
    <row r="17" spans="1:7" ht="30" customHeight="1">
      <c r="A17" s="34" t="s">
        <v>20</v>
      </c>
      <c r="B17" s="33">
        <v>29.54</v>
      </c>
      <c r="C17" s="33">
        <v>19.42</v>
      </c>
      <c r="D17" s="33">
        <v>10.12</v>
      </c>
      <c r="E17" s="33">
        <v>29.397318323900098</v>
      </c>
      <c r="F17" s="33">
        <v>19.2735692284</v>
      </c>
      <c r="G17" s="33">
        <v>10.12</v>
      </c>
    </row>
    <row r="18" spans="1:7" ht="30" customHeight="1">
      <c r="A18" s="34" t="s">
        <v>21</v>
      </c>
      <c r="B18" s="33">
        <v>45.5571</v>
      </c>
      <c r="C18" s="33">
        <v>24.5071</v>
      </c>
      <c r="D18" s="33">
        <v>21.05</v>
      </c>
      <c r="E18" s="33">
        <v>45.4499689419</v>
      </c>
      <c r="F18" s="33">
        <v>24.3964689419</v>
      </c>
      <c r="G18" s="33">
        <v>21.05</v>
      </c>
    </row>
  </sheetData>
  <sheetProtection/>
  <mergeCells count="4">
    <mergeCell ref="A1:G1"/>
    <mergeCell ref="B3:D3"/>
    <mergeCell ref="E3:G3"/>
    <mergeCell ref="A3:A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19"/>
  <sheetViews>
    <sheetView zoomScale="55" zoomScaleNormal="55" zoomScaleSheetLayoutView="100" workbookViewId="0" topLeftCell="A1">
      <pane xSplit="1" topLeftCell="B1" activePane="topRight" state="frozen"/>
      <selection pane="topRight" activeCell="F6" sqref="F6"/>
    </sheetView>
  </sheetViews>
  <sheetFormatPr defaultColWidth="9.00390625" defaultRowHeight="14.25"/>
  <cols>
    <col min="1" max="8" width="26.875" style="0" customWidth="1"/>
    <col min="9" max="13" width="27.125" style="0" customWidth="1"/>
  </cols>
  <sheetData>
    <row r="1" spans="1:9" ht="33" customHeight="1">
      <c r="A1" s="31" t="s">
        <v>22</v>
      </c>
      <c r="B1" s="31"/>
      <c r="C1" s="31"/>
      <c r="D1" s="31"/>
      <c r="E1" s="31"/>
      <c r="F1" s="31"/>
      <c r="G1" s="31"/>
      <c r="H1" s="31"/>
      <c r="I1" s="31"/>
    </row>
    <row r="2" ht="24" customHeight="1">
      <c r="M2" t="s">
        <v>1</v>
      </c>
    </row>
    <row r="3" spans="1:13" ht="24" customHeight="1">
      <c r="A3" s="37" t="s">
        <v>2</v>
      </c>
      <c r="B3" s="38" t="s">
        <v>23</v>
      </c>
      <c r="C3" s="39"/>
      <c r="D3" s="39"/>
      <c r="E3" s="39"/>
      <c r="F3" s="39"/>
      <c r="G3" s="39"/>
      <c r="H3" s="39"/>
      <c r="I3" s="39"/>
      <c r="J3" s="39"/>
      <c r="K3" s="39"/>
      <c r="L3" s="39"/>
      <c r="M3" s="49"/>
    </row>
    <row r="4" spans="1:13" ht="24" customHeight="1">
      <c r="A4" s="37"/>
      <c r="B4" s="40" t="s">
        <v>5</v>
      </c>
      <c r="C4" s="41" t="s">
        <v>24</v>
      </c>
      <c r="D4" s="41"/>
      <c r="E4" s="41"/>
      <c r="F4" s="42" t="s">
        <v>25</v>
      </c>
      <c r="G4" s="43"/>
      <c r="H4" s="43"/>
      <c r="I4" s="43"/>
      <c r="J4" s="43"/>
      <c r="K4" s="43"/>
      <c r="L4" s="43"/>
      <c r="M4" s="50"/>
    </row>
    <row r="5" spans="1:13" ht="24" customHeight="1">
      <c r="A5" s="37"/>
      <c r="B5" s="37"/>
      <c r="C5" s="37" t="s">
        <v>26</v>
      </c>
      <c r="D5" s="40" t="s">
        <v>27</v>
      </c>
      <c r="E5" s="40" t="s">
        <v>28</v>
      </c>
      <c r="F5" s="37" t="s">
        <v>26</v>
      </c>
      <c r="G5" s="44" t="s">
        <v>29</v>
      </c>
      <c r="H5" s="44" t="s">
        <v>30</v>
      </c>
      <c r="I5" s="37" t="s">
        <v>31</v>
      </c>
      <c r="J5" s="44" t="s">
        <v>32</v>
      </c>
      <c r="K5" s="37" t="s">
        <v>33</v>
      </c>
      <c r="L5" s="44" t="s">
        <v>34</v>
      </c>
      <c r="M5" s="37" t="s">
        <v>35</v>
      </c>
    </row>
    <row r="6" spans="1:13" ht="33" customHeight="1">
      <c r="A6" s="37" t="s">
        <v>8</v>
      </c>
      <c r="B6" s="45">
        <v>170.5485</v>
      </c>
      <c r="C6" s="45">
        <v>80.73859999999999</v>
      </c>
      <c r="D6" s="45">
        <v>23.68</v>
      </c>
      <c r="E6" s="45">
        <v>57.0586</v>
      </c>
      <c r="F6" s="45">
        <v>89.8099</v>
      </c>
      <c r="G6" s="45">
        <v>35.58</v>
      </c>
      <c r="H6" s="45">
        <v>13.7</v>
      </c>
      <c r="I6" s="45">
        <v>22.825</v>
      </c>
      <c r="J6" s="45">
        <v>9.01</v>
      </c>
      <c r="K6" s="45">
        <v>3.02</v>
      </c>
      <c r="L6" s="45">
        <v>0.3</v>
      </c>
      <c r="M6" s="45">
        <v>5.3749</v>
      </c>
    </row>
    <row r="7" spans="1:13" ht="33" customHeight="1">
      <c r="A7" s="37" t="s">
        <v>9</v>
      </c>
      <c r="B7" s="45">
        <v>32.417500000000004</v>
      </c>
      <c r="C7" s="45">
        <v>8.852599999999999</v>
      </c>
      <c r="D7" s="46">
        <v>2.62</v>
      </c>
      <c r="E7" s="45">
        <v>6.2326</v>
      </c>
      <c r="F7" s="45">
        <v>23.5649</v>
      </c>
      <c r="G7" s="45">
        <v>13.89</v>
      </c>
      <c r="H7" s="45">
        <v>0</v>
      </c>
      <c r="I7" s="45">
        <v>4.3</v>
      </c>
      <c r="J7" s="45">
        <v>0</v>
      </c>
      <c r="K7" s="45">
        <v>0</v>
      </c>
      <c r="L7" s="45">
        <v>0</v>
      </c>
      <c r="M7" s="45">
        <v>5.3749</v>
      </c>
    </row>
    <row r="8" spans="1:13" ht="33" customHeight="1">
      <c r="A8" s="47" t="s">
        <v>10</v>
      </c>
      <c r="B8" s="45">
        <v>6.336</v>
      </c>
      <c r="C8" s="45">
        <v>1.9160000000000001</v>
      </c>
      <c r="D8" s="45">
        <v>0.34</v>
      </c>
      <c r="E8" s="45">
        <v>1.576</v>
      </c>
      <c r="F8" s="45">
        <v>4.42</v>
      </c>
      <c r="G8" s="45">
        <v>2.5</v>
      </c>
      <c r="H8" s="45">
        <v>1.5</v>
      </c>
      <c r="I8" s="45">
        <v>0.42</v>
      </c>
      <c r="J8" s="45">
        <v>0</v>
      </c>
      <c r="K8" s="45">
        <v>0</v>
      </c>
      <c r="L8" s="45">
        <v>0</v>
      </c>
      <c r="M8" s="45">
        <v>0</v>
      </c>
    </row>
    <row r="9" spans="1:13" ht="33" customHeight="1">
      <c r="A9" s="47" t="s">
        <v>11</v>
      </c>
      <c r="B9" s="45">
        <v>6.3696</v>
      </c>
      <c r="C9" s="45">
        <v>2.2846</v>
      </c>
      <c r="D9" s="45">
        <v>0.71</v>
      </c>
      <c r="E9" s="45">
        <v>1.5746</v>
      </c>
      <c r="F9" s="45">
        <v>4.085</v>
      </c>
      <c r="G9" s="45">
        <v>2.5</v>
      </c>
      <c r="H9" s="45">
        <v>1.5</v>
      </c>
      <c r="I9" s="45">
        <v>0.085</v>
      </c>
      <c r="J9" s="45">
        <v>0</v>
      </c>
      <c r="K9" s="45">
        <v>0</v>
      </c>
      <c r="L9" s="45">
        <v>0</v>
      </c>
      <c r="M9" s="45">
        <v>0</v>
      </c>
    </row>
    <row r="10" spans="1:13" ht="33" customHeight="1">
      <c r="A10" s="47" t="s">
        <v>12</v>
      </c>
      <c r="B10" s="45">
        <v>5.0639</v>
      </c>
      <c r="C10" s="45">
        <v>1.0638999999999998</v>
      </c>
      <c r="D10" s="45">
        <v>0.35</v>
      </c>
      <c r="E10" s="45">
        <v>0.7139</v>
      </c>
      <c r="F10" s="45">
        <v>4</v>
      </c>
      <c r="G10" s="45">
        <v>2.5</v>
      </c>
      <c r="H10" s="45">
        <v>1.5</v>
      </c>
      <c r="I10" s="45">
        <v>0</v>
      </c>
      <c r="J10" s="45">
        <v>0</v>
      </c>
      <c r="K10" s="45">
        <v>0</v>
      </c>
      <c r="L10" s="45">
        <v>0</v>
      </c>
      <c r="M10" s="45">
        <v>0</v>
      </c>
    </row>
    <row r="11" spans="1:13" ht="33" customHeight="1">
      <c r="A11" s="47" t="s">
        <v>13</v>
      </c>
      <c r="B11" s="45">
        <v>17.5352</v>
      </c>
      <c r="C11" s="45">
        <v>7.805200000000001</v>
      </c>
      <c r="D11" s="46">
        <v>2.2800000000000007</v>
      </c>
      <c r="E11" s="45">
        <v>5.5252</v>
      </c>
      <c r="F11" s="45">
        <v>9.729999999999999</v>
      </c>
      <c r="G11" s="45">
        <v>4.9</v>
      </c>
      <c r="H11" s="45">
        <v>1.1</v>
      </c>
      <c r="I11" s="45">
        <v>2.2</v>
      </c>
      <c r="J11" s="45">
        <v>1.53</v>
      </c>
      <c r="K11" s="45">
        <v>0</v>
      </c>
      <c r="L11" s="45">
        <v>0</v>
      </c>
      <c r="M11" s="45">
        <v>0</v>
      </c>
    </row>
    <row r="12" spans="1:13" ht="33" customHeight="1">
      <c r="A12" s="47" t="s">
        <v>14</v>
      </c>
      <c r="B12" s="45">
        <v>8.8483</v>
      </c>
      <c r="C12" s="45">
        <v>7.8483</v>
      </c>
      <c r="D12" s="46">
        <v>2.27</v>
      </c>
      <c r="E12" s="45">
        <v>5.5783</v>
      </c>
      <c r="F12" s="45">
        <v>1</v>
      </c>
      <c r="G12" s="45">
        <v>0</v>
      </c>
      <c r="H12" s="45">
        <v>0</v>
      </c>
      <c r="I12" s="45">
        <v>1</v>
      </c>
      <c r="J12" s="45">
        <v>0</v>
      </c>
      <c r="K12" s="45">
        <v>0</v>
      </c>
      <c r="L12" s="45">
        <v>0</v>
      </c>
      <c r="M12" s="45">
        <v>0</v>
      </c>
    </row>
    <row r="13" spans="1:13" ht="33" customHeight="1">
      <c r="A13" s="48" t="s">
        <v>15</v>
      </c>
      <c r="B13" s="45">
        <v>16.9067</v>
      </c>
      <c r="C13" s="45">
        <v>8.3067</v>
      </c>
      <c r="D13" s="46">
        <v>2.75</v>
      </c>
      <c r="E13" s="45">
        <v>5.5567</v>
      </c>
      <c r="F13" s="45">
        <v>8.600000000000001</v>
      </c>
      <c r="G13" s="45">
        <v>4.13</v>
      </c>
      <c r="H13" s="45">
        <v>0</v>
      </c>
      <c r="I13" s="51">
        <v>2.27</v>
      </c>
      <c r="J13" s="45">
        <v>2.2</v>
      </c>
      <c r="K13" s="51">
        <v>0</v>
      </c>
      <c r="L13" s="45">
        <v>0</v>
      </c>
      <c r="M13" s="45">
        <v>0</v>
      </c>
    </row>
    <row r="14" spans="1:13" ht="33" customHeight="1">
      <c r="A14" s="47" t="s">
        <v>16</v>
      </c>
      <c r="B14" s="45">
        <v>18.5757</v>
      </c>
      <c r="C14" s="45">
        <v>10.075700000000001</v>
      </c>
      <c r="D14" s="46">
        <v>3.12</v>
      </c>
      <c r="E14" s="45">
        <v>6.9557</v>
      </c>
      <c r="F14" s="45">
        <v>8.5</v>
      </c>
      <c r="G14" s="45">
        <v>0</v>
      </c>
      <c r="H14" s="45">
        <v>4</v>
      </c>
      <c r="I14" s="45">
        <v>4.5</v>
      </c>
      <c r="J14" s="45">
        <v>0</v>
      </c>
      <c r="K14" s="45">
        <v>0</v>
      </c>
      <c r="L14" s="45">
        <v>0</v>
      </c>
      <c r="M14" s="45">
        <v>0</v>
      </c>
    </row>
    <row r="15" spans="1:13" ht="33" customHeight="1">
      <c r="A15" s="47" t="s">
        <v>17</v>
      </c>
      <c r="B15" s="45">
        <v>14.767800000000001</v>
      </c>
      <c r="C15" s="45">
        <v>8.0778</v>
      </c>
      <c r="D15" s="46">
        <v>2.25</v>
      </c>
      <c r="E15" s="45">
        <v>5.8278</v>
      </c>
      <c r="F15" s="45">
        <v>6.69</v>
      </c>
      <c r="G15" s="45">
        <v>1.51</v>
      </c>
      <c r="H15" s="45">
        <v>1.2</v>
      </c>
      <c r="I15" s="45">
        <v>2.99</v>
      </c>
      <c r="J15" s="45">
        <v>0.99</v>
      </c>
      <c r="K15" s="45">
        <v>0</v>
      </c>
      <c r="L15" s="45">
        <v>0</v>
      </c>
      <c r="M15" s="45">
        <v>0</v>
      </c>
    </row>
    <row r="16" spans="1:13" ht="33" customHeight="1">
      <c r="A16" s="47" t="s">
        <v>18</v>
      </c>
      <c r="B16" s="45">
        <v>9.280000000000001</v>
      </c>
      <c r="C16" s="45">
        <v>5.26</v>
      </c>
      <c r="D16" s="45">
        <v>1.5</v>
      </c>
      <c r="E16" s="45">
        <v>3.76</v>
      </c>
      <c r="F16" s="45">
        <v>4.0200000000000005</v>
      </c>
      <c r="G16" s="45">
        <v>1.04</v>
      </c>
      <c r="H16" s="45">
        <v>0</v>
      </c>
      <c r="I16" s="45">
        <v>0</v>
      </c>
      <c r="J16" s="45">
        <v>2.16</v>
      </c>
      <c r="K16" s="45">
        <v>0.52</v>
      </c>
      <c r="L16" s="45">
        <v>0.3</v>
      </c>
      <c r="M16" s="45">
        <v>0</v>
      </c>
    </row>
    <row r="17" spans="1:13" ht="33" customHeight="1">
      <c r="A17" s="47" t="s">
        <v>19</v>
      </c>
      <c r="B17" s="45">
        <v>10.4966</v>
      </c>
      <c r="C17" s="45">
        <v>7.7366</v>
      </c>
      <c r="D17" s="45">
        <v>2</v>
      </c>
      <c r="E17" s="45">
        <v>5.7366</v>
      </c>
      <c r="F17" s="45">
        <v>2.76</v>
      </c>
      <c r="G17" s="45">
        <v>0</v>
      </c>
      <c r="H17" s="45">
        <v>2.5</v>
      </c>
      <c r="I17" s="45">
        <v>0.26</v>
      </c>
      <c r="J17" s="45">
        <v>0</v>
      </c>
      <c r="K17" s="45">
        <v>0</v>
      </c>
      <c r="L17" s="45">
        <v>0</v>
      </c>
      <c r="M17" s="45">
        <v>0</v>
      </c>
    </row>
    <row r="18" spans="1:13" ht="33" customHeight="1">
      <c r="A18" s="47" t="s">
        <v>20</v>
      </c>
      <c r="B18" s="45">
        <v>8.2114</v>
      </c>
      <c r="C18" s="45">
        <v>4.211399999999999</v>
      </c>
      <c r="D18" s="45">
        <v>1.44</v>
      </c>
      <c r="E18" s="45">
        <v>2.7714</v>
      </c>
      <c r="F18" s="45">
        <v>4</v>
      </c>
      <c r="G18" s="45">
        <v>1.2</v>
      </c>
      <c r="H18" s="45">
        <v>0</v>
      </c>
      <c r="I18" s="45">
        <v>0.2</v>
      </c>
      <c r="J18" s="45">
        <v>0.9</v>
      </c>
      <c r="K18" s="51">
        <v>1.7</v>
      </c>
      <c r="L18" s="45">
        <v>0</v>
      </c>
      <c r="M18" s="45">
        <v>0</v>
      </c>
    </row>
    <row r="19" spans="1:13" ht="33" customHeight="1">
      <c r="A19" s="47" t="s">
        <v>21</v>
      </c>
      <c r="B19" s="45">
        <v>15.7398</v>
      </c>
      <c r="C19" s="45">
        <v>7.299799999999999</v>
      </c>
      <c r="D19" s="45">
        <v>2.05</v>
      </c>
      <c r="E19" s="45">
        <v>5.2498</v>
      </c>
      <c r="F19" s="45">
        <v>8.440000000000001</v>
      </c>
      <c r="G19" s="45">
        <v>1.41</v>
      </c>
      <c r="H19" s="45">
        <v>0.4</v>
      </c>
      <c r="I19" s="45">
        <v>4.6</v>
      </c>
      <c r="J19" s="45">
        <v>1.23</v>
      </c>
      <c r="K19" s="45">
        <v>0.8</v>
      </c>
      <c r="L19" s="45">
        <v>0</v>
      </c>
      <c r="M19" s="45">
        <v>0</v>
      </c>
    </row>
  </sheetData>
  <sheetProtection/>
  <mergeCells count="6">
    <mergeCell ref="A1:I1"/>
    <mergeCell ref="B3:M3"/>
    <mergeCell ref="C4:E4"/>
    <mergeCell ref="F4:M4"/>
    <mergeCell ref="A3:A5"/>
    <mergeCell ref="B4:B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SheetLayoutView="100" workbookViewId="0" topLeftCell="A1">
      <selection activeCell="E6" sqref="E6"/>
    </sheetView>
  </sheetViews>
  <sheetFormatPr defaultColWidth="9.00390625" defaultRowHeight="14.25"/>
  <cols>
    <col min="1" max="4" width="15.625" style="0" customWidth="1"/>
    <col min="5" max="5" width="14.75390625" style="0" customWidth="1"/>
    <col min="6" max="13" width="15.625" style="0" customWidth="1"/>
  </cols>
  <sheetData>
    <row r="1" spans="1:13" ht="33" customHeight="1">
      <c r="A1" s="31" t="s">
        <v>36</v>
      </c>
      <c r="B1" s="31"/>
      <c r="C1" s="31"/>
      <c r="D1" s="31"/>
      <c r="E1" s="31"/>
      <c r="F1" s="31"/>
      <c r="G1" s="31"/>
      <c r="H1" s="31"/>
      <c r="I1" s="31"/>
      <c r="J1" s="31"/>
      <c r="K1" s="31"/>
      <c r="L1" s="31"/>
      <c r="M1" s="31"/>
    </row>
    <row r="2" spans="12:13" ht="27.75" customHeight="1">
      <c r="L2" s="36" t="s">
        <v>1</v>
      </c>
      <c r="M2" s="36"/>
    </row>
    <row r="3" spans="1:13" ht="51.75" customHeight="1">
      <c r="A3" s="32" t="s">
        <v>2</v>
      </c>
      <c r="B3" s="32" t="s">
        <v>37</v>
      </c>
      <c r="C3" s="32"/>
      <c r="D3" s="32"/>
      <c r="E3" s="32" t="s">
        <v>38</v>
      </c>
      <c r="F3" s="32"/>
      <c r="G3" s="32"/>
      <c r="H3" s="32" t="s">
        <v>39</v>
      </c>
      <c r="I3" s="32"/>
      <c r="J3" s="32"/>
      <c r="K3" s="32" t="s">
        <v>40</v>
      </c>
      <c r="L3" s="32"/>
      <c r="M3" s="32"/>
    </row>
    <row r="4" spans="1:13" ht="51.75" customHeight="1">
      <c r="A4" s="32"/>
      <c r="B4" s="32" t="s">
        <v>5</v>
      </c>
      <c r="C4" s="32" t="s">
        <v>41</v>
      </c>
      <c r="D4" s="32" t="s">
        <v>42</v>
      </c>
      <c r="E4" s="32" t="s">
        <v>5</v>
      </c>
      <c r="F4" s="32" t="s">
        <v>41</v>
      </c>
      <c r="G4" s="32" t="s">
        <v>42</v>
      </c>
      <c r="H4" s="32" t="s">
        <v>5</v>
      </c>
      <c r="I4" s="32" t="s">
        <v>41</v>
      </c>
      <c r="J4" s="32" t="s">
        <v>42</v>
      </c>
      <c r="K4" s="32" t="s">
        <v>5</v>
      </c>
      <c r="L4" s="32" t="s">
        <v>41</v>
      </c>
      <c r="M4" s="32" t="s">
        <v>42</v>
      </c>
    </row>
    <row r="5" spans="1:13" ht="27.75" customHeight="1">
      <c r="A5" s="32" t="s">
        <v>8</v>
      </c>
      <c r="B5" s="33">
        <v>63.385061137499996</v>
      </c>
      <c r="C5" s="33">
        <v>58.0101611375</v>
      </c>
      <c r="D5" s="33">
        <v>5.3749</v>
      </c>
      <c r="E5" s="33">
        <f>F5+G5</f>
        <v>20.18679031684585</v>
      </c>
      <c r="F5" s="33">
        <v>10.27803164184585</v>
      </c>
      <c r="G5" s="33">
        <f>SUM(G6:G18)</f>
        <v>9.908758675000001</v>
      </c>
      <c r="H5" s="33">
        <v>36.1780287435</v>
      </c>
      <c r="I5" s="33">
        <v>36.1780287435</v>
      </c>
      <c r="J5" s="33">
        <v>0</v>
      </c>
      <c r="K5" s="33">
        <v>23.4632928598</v>
      </c>
      <c r="L5" s="33">
        <v>11.4945087356</v>
      </c>
      <c r="M5" s="33">
        <v>11.968784124199999</v>
      </c>
    </row>
    <row r="6" spans="1:13" ht="27.75" customHeight="1">
      <c r="A6" s="32" t="s">
        <v>9</v>
      </c>
      <c r="B6" s="33">
        <v>12.0635066351</v>
      </c>
      <c r="C6" s="33">
        <v>6.6886066351</v>
      </c>
      <c r="D6" s="33">
        <v>5.3749</v>
      </c>
      <c r="E6" s="33">
        <f aca="true" t="shared" si="0" ref="E6:E18">F6+G6</f>
        <v>8.54916496721983</v>
      </c>
      <c r="F6" s="33">
        <v>2.39178952941983</v>
      </c>
      <c r="G6" s="33">
        <f>6.0945764378+0.062799</f>
        <v>6.1573754378</v>
      </c>
      <c r="H6" s="33">
        <v>6.8860482689</v>
      </c>
      <c r="I6" s="33">
        <v>6.8860482689</v>
      </c>
      <c r="J6" s="33">
        <v>0</v>
      </c>
      <c r="K6" s="33">
        <v>8.793680197299999</v>
      </c>
      <c r="L6" s="33">
        <v>2.3865578103</v>
      </c>
      <c r="M6" s="33">
        <v>6.407122387</v>
      </c>
    </row>
    <row r="7" spans="1:13" ht="27.75" customHeight="1">
      <c r="A7" s="34" t="s">
        <v>10</v>
      </c>
      <c r="B7" s="33">
        <v>1.5760663507</v>
      </c>
      <c r="C7" s="33">
        <v>1.5760663507</v>
      </c>
      <c r="D7" s="33">
        <v>0</v>
      </c>
      <c r="E7" s="33">
        <f t="shared" si="0"/>
        <v>0.21102731856306997</v>
      </c>
      <c r="F7" s="33">
        <v>0.15636131856306998</v>
      </c>
      <c r="G7" s="33">
        <v>0.054666</v>
      </c>
      <c r="H7" s="33">
        <v>0.1994050404</v>
      </c>
      <c r="I7" s="33">
        <v>0.1994050404</v>
      </c>
      <c r="J7" s="33">
        <v>0</v>
      </c>
      <c r="K7" s="33">
        <v>0.3553054431</v>
      </c>
      <c r="L7" s="33">
        <v>0.1548624431</v>
      </c>
      <c r="M7" s="33">
        <v>0.200443</v>
      </c>
    </row>
    <row r="8" spans="1:13" ht="27.75" customHeight="1">
      <c r="A8" s="34" t="s">
        <v>11</v>
      </c>
      <c r="B8" s="33">
        <v>1.5571090047</v>
      </c>
      <c r="C8" s="33">
        <v>1.5571090047</v>
      </c>
      <c r="D8" s="33">
        <v>0</v>
      </c>
      <c r="E8" s="33">
        <f t="shared" si="0"/>
        <v>0.32663821975815</v>
      </c>
      <c r="F8" s="33">
        <v>0.26536971975815</v>
      </c>
      <c r="G8" s="33">
        <v>0.0612685</v>
      </c>
      <c r="H8" s="33">
        <v>0.4067010272</v>
      </c>
      <c r="I8" s="33">
        <v>0.4067010272</v>
      </c>
      <c r="J8" s="33">
        <v>0</v>
      </c>
      <c r="K8" s="33">
        <v>0.4776993249</v>
      </c>
      <c r="L8" s="33">
        <v>0.2910348249</v>
      </c>
      <c r="M8" s="33">
        <v>0.1866645</v>
      </c>
    </row>
    <row r="9" spans="1:13" ht="27.75" customHeight="1">
      <c r="A9" s="34" t="s">
        <v>12</v>
      </c>
      <c r="B9" s="33">
        <v>0.7141706161</v>
      </c>
      <c r="C9" s="33">
        <v>0.7141706161</v>
      </c>
      <c r="D9" s="33">
        <v>0</v>
      </c>
      <c r="E9" s="33">
        <f t="shared" si="0"/>
        <v>0.09640234947340999</v>
      </c>
      <c r="F9" s="33">
        <v>0.06247734947340999</v>
      </c>
      <c r="G9" s="33">
        <v>0.033925</v>
      </c>
      <c r="H9" s="33">
        <v>0.022235421</v>
      </c>
      <c r="I9" s="33">
        <v>0.022235421</v>
      </c>
      <c r="J9" s="33">
        <v>0</v>
      </c>
      <c r="K9" s="33">
        <v>0.23659301019999998</v>
      </c>
      <c r="L9" s="33">
        <v>0.06711801020000001</v>
      </c>
      <c r="M9" s="33">
        <v>0.169475</v>
      </c>
    </row>
    <row r="10" spans="1:13" ht="27.75" customHeight="1">
      <c r="A10" s="35" t="s">
        <v>13</v>
      </c>
      <c r="B10" s="33">
        <v>5.5253175356</v>
      </c>
      <c r="C10" s="33">
        <v>5.5253175356</v>
      </c>
      <c r="D10" s="33">
        <v>0</v>
      </c>
      <c r="E10" s="33">
        <f t="shared" si="0"/>
        <v>1.48000799190634</v>
      </c>
      <c r="F10" s="33">
        <v>1.0193919919063401</v>
      </c>
      <c r="G10" s="33">
        <v>0.46061599999999997</v>
      </c>
      <c r="H10" s="33">
        <v>4.7342860085</v>
      </c>
      <c r="I10" s="33">
        <v>4.7342860085</v>
      </c>
      <c r="J10" s="33">
        <v>0</v>
      </c>
      <c r="K10" s="33">
        <v>1.7931470487999999</v>
      </c>
      <c r="L10" s="33">
        <v>1.0600040488</v>
      </c>
      <c r="M10" s="33">
        <v>0.733143</v>
      </c>
    </row>
    <row r="11" spans="1:13" ht="27.75" customHeight="1">
      <c r="A11" s="34" t="s">
        <v>14</v>
      </c>
      <c r="B11" s="33">
        <v>5.7244834123</v>
      </c>
      <c r="C11" s="33">
        <v>5.7244834123</v>
      </c>
      <c r="D11" s="33">
        <v>0</v>
      </c>
      <c r="E11" s="33">
        <f t="shared" si="0"/>
        <v>1.5043121890708697</v>
      </c>
      <c r="F11" s="33">
        <v>1.0340519365708698</v>
      </c>
      <c r="G11" s="33">
        <v>0.47026025250000003</v>
      </c>
      <c r="H11" s="33">
        <v>7.5502183355</v>
      </c>
      <c r="I11" s="33">
        <v>7.5502183355</v>
      </c>
      <c r="J11" s="33">
        <v>0</v>
      </c>
      <c r="K11" s="33">
        <v>1.5518831279</v>
      </c>
      <c r="L11" s="33">
        <v>1.0935328754</v>
      </c>
      <c r="M11" s="33">
        <v>0.4583502525</v>
      </c>
    </row>
    <row r="12" spans="1:13" ht="27.75" customHeight="1">
      <c r="A12" s="34" t="s">
        <v>15</v>
      </c>
      <c r="B12" s="33">
        <v>5.6987772511</v>
      </c>
      <c r="C12" s="33">
        <v>5.6987772511</v>
      </c>
      <c r="D12" s="33">
        <v>0</v>
      </c>
      <c r="E12" s="33">
        <f t="shared" si="0"/>
        <v>1.53816635900215</v>
      </c>
      <c r="F12" s="33">
        <v>1.05230097920215</v>
      </c>
      <c r="G12" s="33">
        <v>0.48586537979999994</v>
      </c>
      <c r="H12" s="33">
        <v>1.4042244373</v>
      </c>
      <c r="I12" s="33">
        <v>1.4042244373</v>
      </c>
      <c r="J12" s="33">
        <v>0</v>
      </c>
      <c r="K12" s="33">
        <v>1.9379443204</v>
      </c>
      <c r="L12" s="33">
        <v>1.2190594406</v>
      </c>
      <c r="M12" s="33">
        <v>0.7188848798</v>
      </c>
    </row>
    <row r="13" spans="1:13" ht="27.75" customHeight="1">
      <c r="A13" s="34" t="s">
        <v>16</v>
      </c>
      <c r="B13" s="33">
        <v>6.959649289100001</v>
      </c>
      <c r="C13" s="33">
        <v>6.959649289100001</v>
      </c>
      <c r="D13" s="33">
        <v>0</v>
      </c>
      <c r="E13" s="33">
        <f t="shared" si="0"/>
        <v>1.45530432590553</v>
      </c>
      <c r="F13" s="33">
        <v>0.9640013259055301</v>
      </c>
      <c r="G13" s="33">
        <v>0.49130300000000005</v>
      </c>
      <c r="H13" s="33">
        <v>2.8783885103</v>
      </c>
      <c r="I13" s="33">
        <v>2.8783885103</v>
      </c>
      <c r="J13" s="33">
        <v>0</v>
      </c>
      <c r="K13" s="33">
        <v>1.8174492864</v>
      </c>
      <c r="L13" s="33">
        <v>1.1071712863999998</v>
      </c>
      <c r="M13" s="33">
        <v>0.710278</v>
      </c>
    </row>
    <row r="14" spans="1:13" ht="27.75" customHeight="1">
      <c r="A14" s="34" t="s">
        <v>17</v>
      </c>
      <c r="B14" s="33">
        <v>5.8628815166</v>
      </c>
      <c r="C14" s="33">
        <v>5.8628815166</v>
      </c>
      <c r="D14" s="33">
        <v>0</v>
      </c>
      <c r="E14" s="33">
        <f t="shared" si="0"/>
        <v>1.21707535629254</v>
      </c>
      <c r="F14" s="33">
        <v>0.8772695562925401</v>
      </c>
      <c r="G14" s="33">
        <v>0.3398058</v>
      </c>
      <c r="H14" s="33">
        <v>3.339995757</v>
      </c>
      <c r="I14" s="33">
        <v>3.339995757</v>
      </c>
      <c r="J14" s="33">
        <v>0</v>
      </c>
      <c r="K14" s="33">
        <v>1.6308425435</v>
      </c>
      <c r="L14" s="33">
        <v>1.0817552435</v>
      </c>
      <c r="M14" s="33">
        <v>0.5490873</v>
      </c>
    </row>
    <row r="15" spans="1:13" ht="27.75" customHeight="1">
      <c r="A15" s="34" t="s">
        <v>18</v>
      </c>
      <c r="B15" s="33">
        <v>3.9161990522</v>
      </c>
      <c r="C15" s="33">
        <v>3.9161990522</v>
      </c>
      <c r="D15" s="33">
        <v>0</v>
      </c>
      <c r="E15" s="33">
        <f t="shared" si="0"/>
        <v>0.90177671849788</v>
      </c>
      <c r="F15" s="33">
        <v>0.65249241359788</v>
      </c>
      <c r="G15" s="33">
        <v>0.2492843049</v>
      </c>
      <c r="H15" s="33">
        <v>2.4540794837</v>
      </c>
      <c r="I15" s="33">
        <v>2.4540794837</v>
      </c>
      <c r="J15" s="33">
        <v>0</v>
      </c>
      <c r="K15" s="33">
        <v>1.1969336577</v>
      </c>
      <c r="L15" s="33">
        <v>0.8501663527999999</v>
      </c>
      <c r="M15" s="33">
        <v>0.3467673049</v>
      </c>
    </row>
    <row r="16" spans="1:13" ht="27.75" customHeight="1">
      <c r="A16" s="34" t="s">
        <v>19</v>
      </c>
      <c r="B16" s="33">
        <v>5.742729857900001</v>
      </c>
      <c r="C16" s="33">
        <v>5.742729857900001</v>
      </c>
      <c r="D16" s="33">
        <v>0</v>
      </c>
      <c r="E16" s="33">
        <f t="shared" si="0"/>
        <v>0.9079737854897498</v>
      </c>
      <c r="F16" s="33">
        <v>0.5548805354897499</v>
      </c>
      <c r="G16" s="33">
        <v>0.35309324999999997</v>
      </c>
      <c r="H16" s="33">
        <v>2.1029152397999997</v>
      </c>
      <c r="I16" s="33">
        <v>2.1029152397999997</v>
      </c>
      <c r="J16" s="33">
        <v>0</v>
      </c>
      <c r="K16" s="33">
        <v>1.1071656478</v>
      </c>
      <c r="L16" s="33">
        <v>0.7048153978</v>
      </c>
      <c r="M16" s="33">
        <v>0.40235025</v>
      </c>
    </row>
    <row r="17" spans="1:13" ht="27.75" customHeight="1">
      <c r="A17" s="34" t="s">
        <v>20</v>
      </c>
      <c r="B17" s="33">
        <v>2.7714502369000003</v>
      </c>
      <c r="C17" s="33">
        <v>2.7714502369000003</v>
      </c>
      <c r="D17" s="33">
        <v>0</v>
      </c>
      <c r="E17" s="33">
        <f t="shared" si="0"/>
        <v>0.7873767259650299</v>
      </c>
      <c r="F17" s="33">
        <v>0.54148172596503</v>
      </c>
      <c r="G17" s="33">
        <v>0.24589499999999997</v>
      </c>
      <c r="H17" s="33">
        <v>1.4289385346999999</v>
      </c>
      <c r="I17" s="33">
        <v>1.4289385346999999</v>
      </c>
      <c r="J17" s="33">
        <v>0</v>
      </c>
      <c r="K17" s="33">
        <v>0.9885900477999999</v>
      </c>
      <c r="L17" s="33">
        <v>0.6450000478</v>
      </c>
      <c r="M17" s="33">
        <v>0.34359</v>
      </c>
    </row>
    <row r="18" spans="1:13" ht="27.75" customHeight="1">
      <c r="A18" s="34" t="s">
        <v>21</v>
      </c>
      <c r="B18" s="33">
        <v>5.2727203792</v>
      </c>
      <c r="C18" s="33">
        <v>5.2727203792</v>
      </c>
      <c r="D18" s="33">
        <v>0</v>
      </c>
      <c r="E18" s="33">
        <f t="shared" si="0"/>
        <v>1.2115640097013</v>
      </c>
      <c r="F18" s="33">
        <v>0.7061632597013</v>
      </c>
      <c r="G18" s="33">
        <v>0.5054007500000001</v>
      </c>
      <c r="H18" s="33">
        <v>2.7705926792</v>
      </c>
      <c r="I18" s="33">
        <v>2.7705926792</v>
      </c>
      <c r="J18" s="33">
        <v>0</v>
      </c>
      <c r="K18" s="33">
        <v>1.5760592039999999</v>
      </c>
      <c r="L18" s="33">
        <v>0.833430954</v>
      </c>
      <c r="M18" s="33">
        <v>0.74262825</v>
      </c>
    </row>
  </sheetData>
  <sheetProtection/>
  <mergeCells count="7">
    <mergeCell ref="A1:M1"/>
    <mergeCell ref="L2:M2"/>
    <mergeCell ref="B3:D3"/>
    <mergeCell ref="E3:G3"/>
    <mergeCell ref="H3:J3"/>
    <mergeCell ref="K3:M3"/>
    <mergeCell ref="A3:A4"/>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E175"/>
  <sheetViews>
    <sheetView zoomScaleSheetLayoutView="100" workbookViewId="0" topLeftCell="A150">
      <selection activeCell="B161" sqref="B161"/>
    </sheetView>
  </sheetViews>
  <sheetFormatPr defaultColWidth="9.00390625" defaultRowHeight="14.25"/>
  <cols>
    <col min="1" max="1" width="10.75390625" style="0" customWidth="1"/>
    <col min="2" max="2" width="76.625" style="0" customWidth="1"/>
    <col min="3" max="3" width="8.375" style="1" customWidth="1"/>
    <col min="4" max="4" width="76.625" style="0" customWidth="1"/>
    <col min="5" max="5" width="8.375" style="2" customWidth="1"/>
  </cols>
  <sheetData>
    <row r="1" spans="1:5" ht="30.75" customHeight="1">
      <c r="A1" s="3" t="s">
        <v>43</v>
      </c>
      <c r="B1" s="3"/>
      <c r="C1" s="4"/>
      <c r="D1" s="3"/>
      <c r="E1" s="4"/>
    </row>
    <row r="2" spans="1:5" ht="21.75" customHeight="1">
      <c r="A2" s="5"/>
      <c r="B2" s="6"/>
      <c r="C2" s="7"/>
      <c r="D2" s="8" t="s">
        <v>1</v>
      </c>
      <c r="E2" s="9"/>
    </row>
    <row r="3" spans="1:5" ht="24" customHeight="1">
      <c r="A3" s="10" t="s">
        <v>44</v>
      </c>
      <c r="B3" s="11" t="s">
        <v>27</v>
      </c>
      <c r="C3" s="12"/>
      <c r="D3" s="11" t="s">
        <v>45</v>
      </c>
      <c r="E3" s="12"/>
    </row>
    <row r="4" spans="1:5" ht="24" customHeight="1">
      <c r="A4" s="10"/>
      <c r="B4" s="13" t="s">
        <v>46</v>
      </c>
      <c r="C4" s="12" t="s">
        <v>47</v>
      </c>
      <c r="D4" s="13" t="s">
        <v>46</v>
      </c>
      <c r="E4" s="14" t="s">
        <v>47</v>
      </c>
    </row>
    <row r="5" spans="1:5" ht="18.75" customHeight="1">
      <c r="A5" s="15" t="s">
        <v>9</v>
      </c>
      <c r="B5" s="16" t="s">
        <v>48</v>
      </c>
      <c r="C5" s="17">
        <v>0.25</v>
      </c>
      <c r="D5" s="15" t="s">
        <v>49</v>
      </c>
      <c r="E5" s="17">
        <v>2</v>
      </c>
    </row>
    <row r="6" spans="1:5" ht="18.75" customHeight="1">
      <c r="A6" s="15" t="s">
        <v>9</v>
      </c>
      <c r="B6" s="16" t="s">
        <v>50</v>
      </c>
      <c r="C6" s="17">
        <v>0.15</v>
      </c>
      <c r="D6" s="15" t="s">
        <v>51</v>
      </c>
      <c r="E6" s="17">
        <v>0.6</v>
      </c>
    </row>
    <row r="7" spans="1:5" ht="18.75" customHeight="1">
      <c r="A7" s="15" t="s">
        <v>9</v>
      </c>
      <c r="B7" s="16" t="s">
        <v>52</v>
      </c>
      <c r="C7" s="17">
        <v>0.78</v>
      </c>
      <c r="D7" s="15" t="s">
        <v>53</v>
      </c>
      <c r="E7" s="17">
        <v>3.4</v>
      </c>
    </row>
    <row r="8" spans="1:5" ht="18.75" customHeight="1">
      <c r="A8" s="15" t="s">
        <v>9</v>
      </c>
      <c r="B8" s="16" t="s">
        <v>54</v>
      </c>
      <c r="C8" s="17">
        <v>0.2</v>
      </c>
      <c r="D8" s="15" t="s">
        <v>55</v>
      </c>
      <c r="E8" s="17">
        <v>7.89</v>
      </c>
    </row>
    <row r="9" spans="1:5" ht="18.75" customHeight="1">
      <c r="A9" s="15" t="s">
        <v>9</v>
      </c>
      <c r="B9" s="16" t="s">
        <v>56</v>
      </c>
      <c r="C9" s="17">
        <v>0.13</v>
      </c>
      <c r="D9" s="15" t="s">
        <v>57</v>
      </c>
      <c r="E9" s="17">
        <v>0.3</v>
      </c>
    </row>
    <row r="10" spans="1:5" ht="18.75" customHeight="1">
      <c r="A10" s="15" t="s">
        <v>9</v>
      </c>
      <c r="B10" s="16" t="s">
        <v>58</v>
      </c>
      <c r="C10" s="17">
        <v>0.3</v>
      </c>
      <c r="D10" s="15" t="s">
        <v>59</v>
      </c>
      <c r="E10" s="17">
        <v>4</v>
      </c>
    </row>
    <row r="11" spans="1:5" ht="18.75" customHeight="1">
      <c r="A11" s="15" t="s">
        <v>9</v>
      </c>
      <c r="B11" s="18" t="s">
        <v>60</v>
      </c>
      <c r="C11" s="17">
        <v>0.15</v>
      </c>
      <c r="D11" s="15"/>
      <c r="E11" s="17"/>
    </row>
    <row r="12" spans="1:5" ht="18.75" customHeight="1">
      <c r="A12" s="15" t="s">
        <v>9</v>
      </c>
      <c r="B12" s="18" t="s">
        <v>60</v>
      </c>
      <c r="C12" s="17">
        <v>0.1</v>
      </c>
      <c r="D12" s="15"/>
      <c r="E12" s="17"/>
    </row>
    <row r="13" spans="1:5" ht="18.75" customHeight="1">
      <c r="A13" s="15" t="s">
        <v>9</v>
      </c>
      <c r="B13" s="16" t="s">
        <v>61</v>
      </c>
      <c r="C13" s="17">
        <v>0.1</v>
      </c>
      <c r="D13" s="15"/>
      <c r="E13" s="17"/>
    </row>
    <row r="14" spans="1:5" ht="18.75" customHeight="1">
      <c r="A14" s="15" t="s">
        <v>9</v>
      </c>
      <c r="B14" s="16" t="s">
        <v>62</v>
      </c>
      <c r="C14" s="17">
        <v>0.06</v>
      </c>
      <c r="D14" s="15"/>
      <c r="E14" s="17"/>
    </row>
    <row r="15" spans="1:5" ht="18.75" customHeight="1">
      <c r="A15" s="15" t="s">
        <v>9</v>
      </c>
      <c r="B15" s="16" t="s">
        <v>63</v>
      </c>
      <c r="C15" s="17">
        <v>0.3</v>
      </c>
      <c r="D15" s="15"/>
      <c r="E15" s="17"/>
    </row>
    <row r="16" spans="1:5" ht="18.75" customHeight="1">
      <c r="A16" s="15" t="s">
        <v>9</v>
      </c>
      <c r="B16" s="16" t="s">
        <v>64</v>
      </c>
      <c r="C16" s="17">
        <v>0.1</v>
      </c>
      <c r="D16" s="15"/>
      <c r="E16" s="17"/>
    </row>
    <row r="17" spans="1:5" ht="18.75" customHeight="1">
      <c r="A17" s="15" t="s">
        <v>11</v>
      </c>
      <c r="B17" s="16" t="s">
        <v>65</v>
      </c>
      <c r="C17" s="16">
        <v>0.02</v>
      </c>
      <c r="D17" s="15" t="s">
        <v>66</v>
      </c>
      <c r="E17" s="17">
        <v>1</v>
      </c>
    </row>
    <row r="18" spans="1:5" ht="18.75" customHeight="1">
      <c r="A18" s="15" t="s">
        <v>11</v>
      </c>
      <c r="B18" s="16" t="s">
        <v>67</v>
      </c>
      <c r="C18" s="16">
        <v>0.29</v>
      </c>
      <c r="D18" s="15" t="s">
        <v>68</v>
      </c>
      <c r="E18" s="17">
        <v>0.085</v>
      </c>
    </row>
    <row r="19" spans="1:5" ht="18.75" customHeight="1">
      <c r="A19" s="15" t="s">
        <v>11</v>
      </c>
      <c r="B19" s="16" t="s">
        <v>69</v>
      </c>
      <c r="C19" s="16">
        <v>0.07</v>
      </c>
      <c r="D19" s="15" t="s">
        <v>70</v>
      </c>
      <c r="E19" s="17">
        <v>1.5</v>
      </c>
    </row>
    <row r="20" spans="1:5" ht="18.75" customHeight="1">
      <c r="A20" s="15" t="s">
        <v>11</v>
      </c>
      <c r="B20" s="16" t="s">
        <v>71</v>
      </c>
      <c r="C20" s="16">
        <v>0.13</v>
      </c>
      <c r="D20" s="15" t="s">
        <v>55</v>
      </c>
      <c r="E20" s="17">
        <v>1.5</v>
      </c>
    </row>
    <row r="21" spans="1:5" ht="18.75" customHeight="1">
      <c r="A21" s="15" t="s">
        <v>11</v>
      </c>
      <c r="B21" s="16" t="s">
        <v>72</v>
      </c>
      <c r="C21" s="16">
        <v>0.07</v>
      </c>
      <c r="D21" s="15"/>
      <c r="E21" s="17"/>
    </row>
    <row r="22" spans="1:5" ht="18.75" customHeight="1">
      <c r="A22" s="15" t="s">
        <v>11</v>
      </c>
      <c r="B22" s="16" t="s">
        <v>73</v>
      </c>
      <c r="C22" s="16">
        <v>0.1</v>
      </c>
      <c r="D22" s="15"/>
      <c r="E22" s="17"/>
    </row>
    <row r="23" spans="1:5" ht="18.75" customHeight="1">
      <c r="A23" s="15" t="s">
        <v>11</v>
      </c>
      <c r="B23" s="16" t="s">
        <v>74</v>
      </c>
      <c r="C23" s="16">
        <v>0.03</v>
      </c>
      <c r="D23" s="15"/>
      <c r="E23" s="17"/>
    </row>
    <row r="24" spans="1:5" ht="18.75" customHeight="1">
      <c r="A24" s="15" t="s">
        <v>10</v>
      </c>
      <c r="B24" s="16" t="s">
        <v>75</v>
      </c>
      <c r="C24" s="16">
        <v>0.05</v>
      </c>
      <c r="D24" s="15" t="s">
        <v>76</v>
      </c>
      <c r="E24" s="17">
        <v>0.21</v>
      </c>
    </row>
    <row r="25" spans="1:5" ht="18.75" customHeight="1">
      <c r="A25" s="15" t="s">
        <v>10</v>
      </c>
      <c r="B25" s="16" t="s">
        <v>77</v>
      </c>
      <c r="C25" s="16">
        <v>0.05</v>
      </c>
      <c r="D25" s="15" t="s">
        <v>78</v>
      </c>
      <c r="E25" s="17">
        <v>0.21</v>
      </c>
    </row>
    <row r="26" spans="1:5" ht="18.75" customHeight="1">
      <c r="A26" s="15" t="s">
        <v>10</v>
      </c>
      <c r="B26" s="16" t="s">
        <v>79</v>
      </c>
      <c r="C26" s="16">
        <v>0.08</v>
      </c>
      <c r="D26" s="15" t="s">
        <v>70</v>
      </c>
      <c r="E26" s="17">
        <v>1.5</v>
      </c>
    </row>
    <row r="27" spans="1:5" ht="18.75" customHeight="1">
      <c r="A27" s="15" t="s">
        <v>10</v>
      </c>
      <c r="B27" s="16" t="s">
        <v>80</v>
      </c>
      <c r="C27" s="16">
        <v>0.09</v>
      </c>
      <c r="D27" s="15" t="s">
        <v>55</v>
      </c>
      <c r="E27" s="17">
        <v>2.5</v>
      </c>
    </row>
    <row r="28" spans="1:5" ht="18.75" customHeight="1">
      <c r="A28" s="15" t="s">
        <v>10</v>
      </c>
      <c r="B28" s="16" t="s">
        <v>81</v>
      </c>
      <c r="C28" s="16">
        <v>0.07</v>
      </c>
      <c r="D28" s="15"/>
      <c r="E28" s="17"/>
    </row>
    <row r="29" spans="1:5" ht="18.75" customHeight="1">
      <c r="A29" s="15" t="s">
        <v>12</v>
      </c>
      <c r="B29" s="16" t="s">
        <v>82</v>
      </c>
      <c r="C29" s="16">
        <f>500/10000</f>
        <v>0.05</v>
      </c>
      <c r="D29" s="15" t="s">
        <v>70</v>
      </c>
      <c r="E29" s="17">
        <v>1.5</v>
      </c>
    </row>
    <row r="30" spans="1:5" ht="18.75" customHeight="1">
      <c r="A30" s="15" t="s">
        <v>12</v>
      </c>
      <c r="B30" s="16" t="s">
        <v>83</v>
      </c>
      <c r="C30" s="16">
        <f>181.4/10000</f>
        <v>0.01814</v>
      </c>
      <c r="D30" s="15" t="s">
        <v>55</v>
      </c>
      <c r="E30" s="17">
        <v>2.5</v>
      </c>
    </row>
    <row r="31" spans="1:5" ht="18.75" customHeight="1">
      <c r="A31" s="15" t="s">
        <v>12</v>
      </c>
      <c r="B31" s="16" t="s">
        <v>84</v>
      </c>
      <c r="C31" s="16">
        <f>81.83/10000</f>
        <v>0.008183</v>
      </c>
      <c r="D31" s="15"/>
      <c r="E31" s="17"/>
    </row>
    <row r="32" spans="1:5" ht="18.75" customHeight="1">
      <c r="A32" s="15" t="s">
        <v>12</v>
      </c>
      <c r="B32" s="16" t="s">
        <v>85</v>
      </c>
      <c r="C32" s="16">
        <f>146.47/10000</f>
        <v>0.014647</v>
      </c>
      <c r="D32" s="15"/>
      <c r="E32" s="17"/>
    </row>
    <row r="33" spans="1:5" ht="18.75" customHeight="1">
      <c r="A33" s="15" t="s">
        <v>12</v>
      </c>
      <c r="B33" s="16" t="s">
        <v>86</v>
      </c>
      <c r="C33" s="16">
        <f>390.3/10000</f>
        <v>0.03903</v>
      </c>
      <c r="D33" s="15"/>
      <c r="E33" s="17"/>
    </row>
    <row r="34" spans="1:5" ht="18.75" customHeight="1">
      <c r="A34" s="15" t="s">
        <v>12</v>
      </c>
      <c r="B34" s="16" t="s">
        <v>87</v>
      </c>
      <c r="C34" s="16">
        <f>180/10000</f>
        <v>0.018</v>
      </c>
      <c r="D34" s="15"/>
      <c r="E34" s="17"/>
    </row>
    <row r="35" spans="1:5" ht="18.75" customHeight="1">
      <c r="A35" s="15" t="s">
        <v>12</v>
      </c>
      <c r="B35" s="16" t="s">
        <v>88</v>
      </c>
      <c r="C35" s="16">
        <f>(220+200)/10000</f>
        <v>0.042</v>
      </c>
      <c r="D35" s="15"/>
      <c r="E35" s="17"/>
    </row>
    <row r="36" spans="1:5" ht="18.75" customHeight="1">
      <c r="A36" s="15" t="s">
        <v>12</v>
      </c>
      <c r="B36" s="16" t="s">
        <v>89</v>
      </c>
      <c r="C36" s="16">
        <v>0.03</v>
      </c>
      <c r="D36" s="15"/>
      <c r="E36" s="17"/>
    </row>
    <row r="37" spans="1:5" ht="18.75" customHeight="1">
      <c r="A37" s="15" t="s">
        <v>12</v>
      </c>
      <c r="B37" s="16" t="s">
        <v>90</v>
      </c>
      <c r="C37" s="16">
        <f>200/10000</f>
        <v>0.02</v>
      </c>
      <c r="D37" s="15"/>
      <c r="E37" s="17"/>
    </row>
    <row r="38" spans="1:5" ht="18.75" customHeight="1">
      <c r="A38" s="15" t="s">
        <v>12</v>
      </c>
      <c r="B38" s="16" t="s">
        <v>91</v>
      </c>
      <c r="C38" s="16">
        <f>100/10000</f>
        <v>0.01</v>
      </c>
      <c r="D38" s="15"/>
      <c r="E38" s="17"/>
    </row>
    <row r="39" spans="1:5" ht="18.75" customHeight="1">
      <c r="A39" s="15" t="s">
        <v>12</v>
      </c>
      <c r="B39" s="16" t="s">
        <v>92</v>
      </c>
      <c r="C39" s="16">
        <f>8/10000</f>
        <v>0.0008</v>
      </c>
      <c r="D39" s="15"/>
      <c r="E39" s="17"/>
    </row>
    <row r="40" spans="1:5" ht="18.75" customHeight="1">
      <c r="A40" s="15" t="s">
        <v>12</v>
      </c>
      <c r="B40" s="16" t="s">
        <v>93</v>
      </c>
      <c r="C40" s="16">
        <f>57/10000</f>
        <v>0.0057</v>
      </c>
      <c r="D40" s="15"/>
      <c r="E40" s="17"/>
    </row>
    <row r="41" spans="1:5" ht="18.75" customHeight="1">
      <c r="A41" s="15" t="s">
        <v>12</v>
      </c>
      <c r="B41" s="16" t="s">
        <v>94</v>
      </c>
      <c r="C41" s="16">
        <f>129/10000</f>
        <v>0.0129</v>
      </c>
      <c r="D41" s="15"/>
      <c r="E41" s="17"/>
    </row>
    <row r="42" spans="1:5" ht="18.75" customHeight="1">
      <c r="A42" s="15" t="s">
        <v>12</v>
      </c>
      <c r="B42" s="16" t="s">
        <v>95</v>
      </c>
      <c r="C42" s="16">
        <f>50/10000</f>
        <v>0.005</v>
      </c>
      <c r="D42" s="15"/>
      <c r="E42" s="17"/>
    </row>
    <row r="43" spans="1:5" ht="18.75" customHeight="1">
      <c r="A43" s="15" t="s">
        <v>12</v>
      </c>
      <c r="B43" s="16" t="s">
        <v>96</v>
      </c>
      <c r="C43" s="16">
        <f>500/10000</f>
        <v>0.05</v>
      </c>
      <c r="D43" s="15"/>
      <c r="E43" s="17"/>
    </row>
    <row r="44" spans="1:5" ht="18.75" customHeight="1">
      <c r="A44" s="15" t="s">
        <v>12</v>
      </c>
      <c r="B44" s="16" t="s">
        <v>97</v>
      </c>
      <c r="C44" s="16">
        <f>16/10000</f>
        <v>0.0016</v>
      </c>
      <c r="D44" s="15"/>
      <c r="E44" s="17"/>
    </row>
    <row r="45" spans="1:5" ht="18.75" customHeight="1">
      <c r="A45" s="15" t="s">
        <v>12</v>
      </c>
      <c r="B45" s="16" t="s">
        <v>98</v>
      </c>
      <c r="C45" s="16">
        <f>190/10000</f>
        <v>0.019</v>
      </c>
      <c r="D45" s="15"/>
      <c r="E45" s="17"/>
    </row>
    <row r="46" spans="1:5" ht="18.75" customHeight="1">
      <c r="A46" s="15" t="s">
        <v>12</v>
      </c>
      <c r="B46" s="16" t="s">
        <v>99</v>
      </c>
      <c r="C46" s="16">
        <f>50/10000</f>
        <v>0.005</v>
      </c>
      <c r="D46" s="15"/>
      <c r="E46" s="17"/>
    </row>
    <row r="47" spans="1:5" ht="18.75" customHeight="1">
      <c r="A47" s="15" t="s">
        <v>14</v>
      </c>
      <c r="B47" s="16" t="s">
        <v>100</v>
      </c>
      <c r="C47" s="16">
        <v>0.08</v>
      </c>
      <c r="D47" s="15" t="s">
        <v>101</v>
      </c>
      <c r="E47" s="17">
        <v>1</v>
      </c>
    </row>
    <row r="48" spans="1:5" ht="18.75" customHeight="1">
      <c r="A48" s="15" t="s">
        <v>14</v>
      </c>
      <c r="B48" s="16" t="s">
        <v>102</v>
      </c>
      <c r="C48" s="16">
        <v>0.03</v>
      </c>
      <c r="D48" s="15"/>
      <c r="E48" s="17"/>
    </row>
    <row r="49" spans="1:5" ht="18.75" customHeight="1">
      <c r="A49" s="15" t="s">
        <v>14</v>
      </c>
      <c r="B49" s="16" t="s">
        <v>103</v>
      </c>
      <c r="C49" s="16">
        <v>0.05</v>
      </c>
      <c r="D49" s="15"/>
      <c r="E49" s="17"/>
    </row>
    <row r="50" spans="1:5" ht="18.75" customHeight="1">
      <c r="A50" s="15" t="s">
        <v>14</v>
      </c>
      <c r="B50" s="16" t="s">
        <v>104</v>
      </c>
      <c r="C50" s="16">
        <v>0.1</v>
      </c>
      <c r="D50" s="15"/>
      <c r="E50" s="17"/>
    </row>
    <row r="51" spans="1:5" ht="18.75" customHeight="1">
      <c r="A51" s="15" t="s">
        <v>14</v>
      </c>
      <c r="B51" s="16" t="s">
        <v>105</v>
      </c>
      <c r="C51" s="16">
        <v>0.05</v>
      </c>
      <c r="D51" s="15"/>
      <c r="E51" s="17"/>
    </row>
    <row r="52" spans="1:5" ht="18.75" customHeight="1">
      <c r="A52" s="15" t="s">
        <v>14</v>
      </c>
      <c r="B52" s="16" t="s">
        <v>106</v>
      </c>
      <c r="C52" s="16">
        <v>0.05</v>
      </c>
      <c r="D52" s="15"/>
      <c r="E52" s="17"/>
    </row>
    <row r="53" spans="1:5" ht="18.75" customHeight="1">
      <c r="A53" s="15" t="s">
        <v>14</v>
      </c>
      <c r="B53" s="16" t="s">
        <v>107</v>
      </c>
      <c r="C53" s="16">
        <v>0.09</v>
      </c>
      <c r="D53" s="15"/>
      <c r="E53" s="17"/>
    </row>
    <row r="54" spans="1:5" ht="18.75" customHeight="1">
      <c r="A54" s="15" t="s">
        <v>14</v>
      </c>
      <c r="B54" s="16" t="s">
        <v>108</v>
      </c>
      <c r="C54" s="16">
        <v>0.08</v>
      </c>
      <c r="D54" s="15"/>
      <c r="E54" s="17"/>
    </row>
    <row r="55" spans="1:5" ht="18.75" customHeight="1">
      <c r="A55" s="15" t="s">
        <v>14</v>
      </c>
      <c r="B55" s="16" t="s">
        <v>109</v>
      </c>
      <c r="C55" s="16">
        <v>0.1</v>
      </c>
      <c r="D55" s="15"/>
      <c r="E55" s="17"/>
    </row>
    <row r="56" spans="1:5" ht="18.75" customHeight="1">
      <c r="A56" s="15" t="s">
        <v>14</v>
      </c>
      <c r="B56" s="16" t="s">
        <v>110</v>
      </c>
      <c r="C56" s="16">
        <v>0.07</v>
      </c>
      <c r="D56" s="15"/>
      <c r="E56" s="17"/>
    </row>
    <row r="57" spans="1:5" ht="18.75" customHeight="1">
      <c r="A57" s="15" t="s">
        <v>14</v>
      </c>
      <c r="B57" s="16" t="s">
        <v>111</v>
      </c>
      <c r="C57" s="16">
        <v>0.05</v>
      </c>
      <c r="D57" s="15"/>
      <c r="E57" s="17"/>
    </row>
    <row r="58" spans="1:5" ht="18.75" customHeight="1">
      <c r="A58" s="15" t="s">
        <v>14</v>
      </c>
      <c r="B58" s="16" t="s">
        <v>112</v>
      </c>
      <c r="C58" s="16">
        <v>0.3</v>
      </c>
      <c r="D58" s="15"/>
      <c r="E58" s="17"/>
    </row>
    <row r="59" spans="1:5" ht="18.75" customHeight="1">
      <c r="A59" s="15" t="s">
        <v>14</v>
      </c>
      <c r="B59" s="16" t="s">
        <v>113</v>
      </c>
      <c r="C59" s="16">
        <v>0.075</v>
      </c>
      <c r="D59" s="15"/>
      <c r="E59" s="17"/>
    </row>
    <row r="60" spans="1:5" ht="18.75" customHeight="1">
      <c r="A60" s="15" t="s">
        <v>14</v>
      </c>
      <c r="B60" s="16" t="s">
        <v>114</v>
      </c>
      <c r="C60" s="16">
        <v>0.27</v>
      </c>
      <c r="D60" s="15"/>
      <c r="E60" s="17"/>
    </row>
    <row r="61" spans="1:5" ht="18.75" customHeight="1">
      <c r="A61" s="15" t="s">
        <v>14</v>
      </c>
      <c r="B61" s="16" t="s">
        <v>115</v>
      </c>
      <c r="C61" s="16">
        <v>0.105</v>
      </c>
      <c r="D61" s="15"/>
      <c r="E61" s="17"/>
    </row>
    <row r="62" spans="1:5" ht="18.75" customHeight="1">
      <c r="A62" s="15" t="s">
        <v>14</v>
      </c>
      <c r="B62" s="16" t="s">
        <v>116</v>
      </c>
      <c r="C62" s="16">
        <v>0.1</v>
      </c>
      <c r="D62" s="15"/>
      <c r="E62" s="17"/>
    </row>
    <row r="63" spans="1:5" ht="18.75" customHeight="1">
      <c r="A63" s="15" t="s">
        <v>14</v>
      </c>
      <c r="B63" s="16" t="s">
        <v>117</v>
      </c>
      <c r="C63" s="16">
        <v>0.05</v>
      </c>
      <c r="D63" s="15"/>
      <c r="E63" s="17"/>
    </row>
    <row r="64" spans="1:5" ht="18.75" customHeight="1">
      <c r="A64" s="15" t="s">
        <v>14</v>
      </c>
      <c r="B64" s="16" t="s">
        <v>118</v>
      </c>
      <c r="C64" s="16">
        <v>0.0631</v>
      </c>
      <c r="D64" s="15"/>
      <c r="E64" s="17"/>
    </row>
    <row r="65" spans="1:5" ht="18.75" customHeight="1">
      <c r="A65" s="15" t="s">
        <v>14</v>
      </c>
      <c r="B65" s="16" t="s">
        <v>119</v>
      </c>
      <c r="C65" s="16">
        <v>0.2855</v>
      </c>
      <c r="D65" s="15"/>
      <c r="E65" s="17"/>
    </row>
    <row r="66" spans="1:5" ht="18.75" customHeight="1">
      <c r="A66" s="15" t="s">
        <v>14</v>
      </c>
      <c r="B66" s="16" t="s">
        <v>120</v>
      </c>
      <c r="C66" s="16">
        <v>0.1</v>
      </c>
      <c r="D66" s="15"/>
      <c r="E66" s="17"/>
    </row>
    <row r="67" spans="1:5" ht="18.75" customHeight="1">
      <c r="A67" s="15" t="s">
        <v>14</v>
      </c>
      <c r="B67" s="16" t="s">
        <v>121</v>
      </c>
      <c r="C67" s="16">
        <v>0.041</v>
      </c>
      <c r="D67" s="15"/>
      <c r="E67" s="17"/>
    </row>
    <row r="68" spans="1:5" ht="18.75" customHeight="1">
      <c r="A68" s="15" t="s">
        <v>14</v>
      </c>
      <c r="B68" s="16" t="s">
        <v>122</v>
      </c>
      <c r="C68" s="16">
        <v>0.03</v>
      </c>
      <c r="D68" s="15"/>
      <c r="E68" s="17"/>
    </row>
    <row r="69" spans="1:5" ht="18.75" customHeight="1">
      <c r="A69" s="15" t="s">
        <v>14</v>
      </c>
      <c r="B69" s="16" t="s">
        <v>123</v>
      </c>
      <c r="C69" s="16">
        <v>0.0794</v>
      </c>
      <c r="D69" s="15"/>
      <c r="E69" s="17"/>
    </row>
    <row r="70" spans="1:5" ht="18.75" customHeight="1">
      <c r="A70" s="15" t="s">
        <v>14</v>
      </c>
      <c r="B70" s="16" t="s">
        <v>115</v>
      </c>
      <c r="C70" s="16">
        <v>0.021</v>
      </c>
      <c r="D70" s="15"/>
      <c r="E70" s="17"/>
    </row>
    <row r="71" spans="1:5" ht="18.75" customHeight="1">
      <c r="A71" s="15" t="s">
        <v>13</v>
      </c>
      <c r="B71" s="19" t="s">
        <v>124</v>
      </c>
      <c r="C71" s="19">
        <v>0.12</v>
      </c>
      <c r="D71" s="20" t="s">
        <v>125</v>
      </c>
      <c r="E71" s="21">
        <v>2.4</v>
      </c>
    </row>
    <row r="72" spans="1:5" ht="18.75" customHeight="1">
      <c r="A72" s="15" t="s">
        <v>13</v>
      </c>
      <c r="B72" s="19" t="s">
        <v>126</v>
      </c>
      <c r="C72" s="19">
        <v>0.15</v>
      </c>
      <c r="D72" s="20" t="s">
        <v>127</v>
      </c>
      <c r="E72" s="21">
        <v>1.2</v>
      </c>
    </row>
    <row r="73" spans="1:5" ht="18.75" customHeight="1">
      <c r="A73" s="15" t="s">
        <v>13</v>
      </c>
      <c r="B73" s="19" t="s">
        <v>128</v>
      </c>
      <c r="C73" s="19">
        <v>0.2</v>
      </c>
      <c r="D73" s="20" t="s">
        <v>129</v>
      </c>
      <c r="E73" s="21">
        <v>1.1</v>
      </c>
    </row>
    <row r="74" spans="1:5" ht="18.75" customHeight="1">
      <c r="A74" s="15" t="s">
        <v>13</v>
      </c>
      <c r="B74" s="19" t="s">
        <v>130</v>
      </c>
      <c r="C74" s="19">
        <v>0.174</v>
      </c>
      <c r="D74" s="20" t="s">
        <v>131</v>
      </c>
      <c r="E74" s="21">
        <v>1</v>
      </c>
    </row>
    <row r="75" spans="1:5" ht="18.75" customHeight="1">
      <c r="A75" s="15" t="s">
        <v>13</v>
      </c>
      <c r="B75" s="19" t="s">
        <v>132</v>
      </c>
      <c r="C75" s="19">
        <v>0.04</v>
      </c>
      <c r="D75" s="20" t="s">
        <v>133</v>
      </c>
      <c r="E75" s="21">
        <v>1.53</v>
      </c>
    </row>
    <row r="76" spans="1:5" ht="18.75" customHeight="1">
      <c r="A76" s="15" t="s">
        <v>13</v>
      </c>
      <c r="B76" s="19" t="s">
        <v>134</v>
      </c>
      <c r="C76" s="19">
        <v>0.05</v>
      </c>
      <c r="D76" s="20" t="s">
        <v>135</v>
      </c>
      <c r="E76" s="21">
        <v>1</v>
      </c>
    </row>
    <row r="77" spans="1:5" ht="18.75" customHeight="1">
      <c r="A77" s="15" t="s">
        <v>13</v>
      </c>
      <c r="B77" s="19" t="s">
        <v>136</v>
      </c>
      <c r="C77" s="19">
        <v>0.1</v>
      </c>
      <c r="D77" s="20" t="s">
        <v>137</v>
      </c>
      <c r="E77" s="21">
        <v>1.5</v>
      </c>
    </row>
    <row r="78" spans="1:5" ht="18.75" customHeight="1">
      <c r="A78" s="15" t="s">
        <v>13</v>
      </c>
      <c r="B78" s="19" t="s">
        <v>138</v>
      </c>
      <c r="C78" s="19">
        <v>0.08</v>
      </c>
      <c r="D78" s="20"/>
      <c r="E78" s="21"/>
    </row>
    <row r="79" spans="1:5" ht="18.75" customHeight="1">
      <c r="A79" s="15" t="s">
        <v>13</v>
      </c>
      <c r="B79" s="19" t="s">
        <v>139</v>
      </c>
      <c r="C79" s="19">
        <v>0.1</v>
      </c>
      <c r="D79" s="20"/>
      <c r="E79" s="21"/>
    </row>
    <row r="80" spans="1:5" ht="18.75" customHeight="1">
      <c r="A80" s="15" t="s">
        <v>13</v>
      </c>
      <c r="B80" s="19" t="s">
        <v>140</v>
      </c>
      <c r="C80" s="19">
        <v>0.03</v>
      </c>
      <c r="D80" s="20"/>
      <c r="E80" s="21"/>
    </row>
    <row r="81" spans="1:5" ht="18.75" customHeight="1">
      <c r="A81" s="15" t="s">
        <v>13</v>
      </c>
      <c r="B81" s="19" t="s">
        <v>141</v>
      </c>
      <c r="C81" s="19">
        <v>0.2</v>
      </c>
      <c r="D81" s="20"/>
      <c r="E81" s="21"/>
    </row>
    <row r="82" spans="1:5" ht="18.75" customHeight="1">
      <c r="A82" s="15" t="s">
        <v>13</v>
      </c>
      <c r="B82" s="19" t="s">
        <v>142</v>
      </c>
      <c r="C82" s="19">
        <v>0.066</v>
      </c>
      <c r="D82" s="20"/>
      <c r="E82" s="21"/>
    </row>
    <row r="83" spans="1:5" ht="18.75" customHeight="1">
      <c r="A83" s="15" t="s">
        <v>13</v>
      </c>
      <c r="B83" s="22" t="s">
        <v>143</v>
      </c>
      <c r="C83" s="22">
        <v>0.1</v>
      </c>
      <c r="D83" s="20"/>
      <c r="E83" s="21"/>
    </row>
    <row r="84" spans="1:5" ht="18.75" customHeight="1">
      <c r="A84" s="15" t="s">
        <v>13</v>
      </c>
      <c r="B84" s="19" t="s">
        <v>144</v>
      </c>
      <c r="C84" s="19">
        <v>0.1</v>
      </c>
      <c r="D84" s="20"/>
      <c r="E84" s="21"/>
    </row>
    <row r="85" spans="1:5" ht="18.75" customHeight="1">
      <c r="A85" s="15" t="s">
        <v>13</v>
      </c>
      <c r="B85" s="19" t="s">
        <v>145</v>
      </c>
      <c r="C85" s="19">
        <v>0.017</v>
      </c>
      <c r="D85" s="20"/>
      <c r="E85" s="21"/>
    </row>
    <row r="86" spans="1:5" ht="18.75" customHeight="1">
      <c r="A86" s="15" t="s">
        <v>13</v>
      </c>
      <c r="B86" s="19" t="s">
        <v>146</v>
      </c>
      <c r="C86" s="19">
        <v>0.06</v>
      </c>
      <c r="D86" s="20"/>
      <c r="E86" s="21"/>
    </row>
    <row r="87" spans="1:5" ht="18.75" customHeight="1">
      <c r="A87" s="15" t="s">
        <v>13</v>
      </c>
      <c r="B87" s="19" t="s">
        <v>147</v>
      </c>
      <c r="C87" s="19">
        <v>0.12</v>
      </c>
      <c r="D87" s="20"/>
      <c r="E87" s="21"/>
    </row>
    <row r="88" spans="1:5" ht="18.75" customHeight="1">
      <c r="A88" s="15" t="s">
        <v>13</v>
      </c>
      <c r="B88" s="19" t="s">
        <v>148</v>
      </c>
      <c r="C88" s="19">
        <v>0.02</v>
      </c>
      <c r="D88" s="20"/>
      <c r="E88" s="21"/>
    </row>
    <row r="89" spans="1:5" ht="18.75" customHeight="1">
      <c r="A89" s="15" t="s">
        <v>13</v>
      </c>
      <c r="B89" s="19" t="s">
        <v>149</v>
      </c>
      <c r="C89" s="19">
        <v>0.05</v>
      </c>
      <c r="D89" s="20"/>
      <c r="E89" s="21"/>
    </row>
    <row r="90" spans="1:5" ht="18.75" customHeight="1">
      <c r="A90" s="15" t="s">
        <v>13</v>
      </c>
      <c r="B90" s="19" t="s">
        <v>150</v>
      </c>
      <c r="C90" s="19">
        <v>0.3453</v>
      </c>
      <c r="D90" s="20"/>
      <c r="E90" s="21"/>
    </row>
    <row r="91" spans="1:5" ht="18.75" customHeight="1">
      <c r="A91" s="15" t="s">
        <v>13</v>
      </c>
      <c r="B91" s="19" t="s">
        <v>151</v>
      </c>
      <c r="C91" s="19">
        <v>0.0577</v>
      </c>
      <c r="D91" s="20"/>
      <c r="E91" s="21"/>
    </row>
    <row r="92" spans="1:5" ht="18.75" customHeight="1">
      <c r="A92" s="15" t="s">
        <v>13</v>
      </c>
      <c r="B92" s="19" t="s">
        <v>152</v>
      </c>
      <c r="C92" s="19">
        <v>0.1</v>
      </c>
      <c r="D92" s="20"/>
      <c r="E92" s="21"/>
    </row>
    <row r="93" spans="1:5" ht="18.75" customHeight="1">
      <c r="A93" s="19" t="s">
        <v>15</v>
      </c>
      <c r="B93" s="19" t="s">
        <v>153</v>
      </c>
      <c r="C93" s="19">
        <v>0.2791</v>
      </c>
      <c r="D93" s="19" t="s">
        <v>154</v>
      </c>
      <c r="E93" s="23">
        <v>0.4</v>
      </c>
    </row>
    <row r="94" spans="1:5" ht="18.75" customHeight="1">
      <c r="A94" s="19" t="s">
        <v>15</v>
      </c>
      <c r="B94" s="19" t="s">
        <v>155</v>
      </c>
      <c r="C94" s="19">
        <v>0.05</v>
      </c>
      <c r="D94" s="19" t="s">
        <v>156</v>
      </c>
      <c r="E94" s="24">
        <v>1</v>
      </c>
    </row>
    <row r="95" spans="1:5" ht="18.75" customHeight="1">
      <c r="A95" s="19" t="s">
        <v>15</v>
      </c>
      <c r="B95" s="19" t="s">
        <v>157</v>
      </c>
      <c r="C95" s="19">
        <v>0.17</v>
      </c>
      <c r="D95" s="19" t="s">
        <v>158</v>
      </c>
      <c r="E95" s="24">
        <v>1.27</v>
      </c>
    </row>
    <row r="96" spans="1:5" ht="18.75" customHeight="1">
      <c r="A96" s="19" t="s">
        <v>15</v>
      </c>
      <c r="B96" s="19" t="s">
        <v>159</v>
      </c>
      <c r="C96" s="19">
        <v>0.2209</v>
      </c>
      <c r="D96" s="19" t="s">
        <v>160</v>
      </c>
      <c r="E96" s="24">
        <v>1</v>
      </c>
    </row>
    <row r="97" spans="1:5" ht="18.75" customHeight="1">
      <c r="A97" s="19" t="s">
        <v>15</v>
      </c>
      <c r="B97" s="19" t="s">
        <v>161</v>
      </c>
      <c r="C97" s="19">
        <v>0.5</v>
      </c>
      <c r="D97" s="19" t="s">
        <v>162</v>
      </c>
      <c r="E97" s="24">
        <v>2</v>
      </c>
    </row>
    <row r="98" spans="1:5" ht="18.75" customHeight="1">
      <c r="A98" s="19" t="s">
        <v>15</v>
      </c>
      <c r="B98" s="19" t="s">
        <v>163</v>
      </c>
      <c r="C98" s="19">
        <v>0.25</v>
      </c>
      <c r="D98" s="19" t="s">
        <v>162</v>
      </c>
      <c r="E98" s="24">
        <v>2.13</v>
      </c>
    </row>
    <row r="99" spans="1:5" ht="18.75" customHeight="1">
      <c r="A99" s="19" t="s">
        <v>15</v>
      </c>
      <c r="B99" s="19" t="s">
        <v>164</v>
      </c>
      <c r="C99" s="19">
        <v>0.14</v>
      </c>
      <c r="D99" s="19" t="s">
        <v>165</v>
      </c>
      <c r="E99" s="24">
        <v>0.8</v>
      </c>
    </row>
    <row r="100" spans="1:5" ht="18.75" customHeight="1">
      <c r="A100" s="19" t="s">
        <v>15</v>
      </c>
      <c r="B100" s="19" t="s">
        <v>166</v>
      </c>
      <c r="C100" s="19">
        <v>0.2099</v>
      </c>
      <c r="D100" s="19"/>
      <c r="E100" s="24"/>
    </row>
    <row r="101" spans="1:5" ht="18.75" customHeight="1">
      <c r="A101" s="19" t="s">
        <v>15</v>
      </c>
      <c r="B101" s="19" t="s">
        <v>167</v>
      </c>
      <c r="C101" s="19">
        <v>0.4</v>
      </c>
      <c r="D101" s="19"/>
      <c r="E101" s="24"/>
    </row>
    <row r="102" spans="1:5" ht="18.75" customHeight="1">
      <c r="A102" s="19" t="s">
        <v>15</v>
      </c>
      <c r="B102" s="19" t="s">
        <v>168</v>
      </c>
      <c r="C102" s="19">
        <v>0.5301</v>
      </c>
      <c r="D102" s="19"/>
      <c r="E102" s="24"/>
    </row>
    <row r="103" spans="1:5" ht="18.75" customHeight="1">
      <c r="A103" s="19" t="s">
        <v>17</v>
      </c>
      <c r="B103" s="19" t="s">
        <v>169</v>
      </c>
      <c r="C103" s="25">
        <v>0.1988</v>
      </c>
      <c r="D103" s="19" t="s">
        <v>170</v>
      </c>
      <c r="E103" s="21">
        <v>0.64</v>
      </c>
    </row>
    <row r="104" spans="1:5" ht="18.75" customHeight="1">
      <c r="A104" s="19" t="s">
        <v>17</v>
      </c>
      <c r="B104" s="19" t="s">
        <v>171</v>
      </c>
      <c r="C104" s="25">
        <v>0.1</v>
      </c>
      <c r="D104" s="19" t="s">
        <v>172</v>
      </c>
      <c r="E104" s="21">
        <v>0.15</v>
      </c>
    </row>
    <row r="105" spans="1:5" ht="18.75" customHeight="1">
      <c r="A105" s="19" t="s">
        <v>17</v>
      </c>
      <c r="B105" s="19" t="s">
        <v>173</v>
      </c>
      <c r="C105" s="25">
        <v>0.03</v>
      </c>
      <c r="D105" s="19" t="s">
        <v>174</v>
      </c>
      <c r="E105" s="21">
        <v>0.99</v>
      </c>
    </row>
    <row r="106" spans="1:5" ht="18.75" customHeight="1">
      <c r="A106" s="19" t="s">
        <v>17</v>
      </c>
      <c r="B106" s="19" t="s">
        <v>175</v>
      </c>
      <c r="C106" s="25">
        <v>0.3</v>
      </c>
      <c r="D106" s="19" t="s">
        <v>176</v>
      </c>
      <c r="E106" s="21">
        <v>2.2</v>
      </c>
    </row>
    <row r="107" spans="1:5" ht="18.75" customHeight="1">
      <c r="A107" s="19" t="s">
        <v>17</v>
      </c>
      <c r="B107" s="19" t="s">
        <v>177</v>
      </c>
      <c r="C107" s="25">
        <f>0.2232+0.4579</f>
        <v>0.6811</v>
      </c>
      <c r="D107" s="19" t="s">
        <v>178</v>
      </c>
      <c r="E107" s="21">
        <v>1.2</v>
      </c>
    </row>
    <row r="108" spans="1:5" ht="18.75" customHeight="1">
      <c r="A108" s="19" t="s">
        <v>17</v>
      </c>
      <c r="B108" s="19" t="s">
        <v>179</v>
      </c>
      <c r="C108" s="25">
        <v>0.02</v>
      </c>
      <c r="D108" s="19" t="s">
        <v>180</v>
      </c>
      <c r="E108" s="21">
        <v>1.51</v>
      </c>
    </row>
    <row r="109" spans="1:5" ht="18.75" customHeight="1">
      <c r="A109" s="19" t="s">
        <v>17</v>
      </c>
      <c r="B109" s="19" t="s">
        <v>181</v>
      </c>
      <c r="C109" s="25">
        <v>0.22</v>
      </c>
      <c r="D109" s="19"/>
      <c r="E109" s="26"/>
    </row>
    <row r="110" spans="1:5" ht="18.75" customHeight="1">
      <c r="A110" s="19" t="s">
        <v>17</v>
      </c>
      <c r="B110" s="19" t="s">
        <v>182</v>
      </c>
      <c r="C110" s="25">
        <v>0.072</v>
      </c>
      <c r="D110" s="19"/>
      <c r="E110" s="26"/>
    </row>
    <row r="111" spans="1:5" ht="18.75" customHeight="1">
      <c r="A111" s="19" t="s">
        <v>17</v>
      </c>
      <c r="B111" s="19" t="s">
        <v>183</v>
      </c>
      <c r="C111" s="25">
        <v>0.176</v>
      </c>
      <c r="D111" s="19"/>
      <c r="E111" s="26"/>
    </row>
    <row r="112" spans="1:5" ht="18.75" customHeight="1">
      <c r="A112" s="19" t="s">
        <v>17</v>
      </c>
      <c r="B112" s="19" t="s">
        <v>184</v>
      </c>
      <c r="C112" s="25">
        <v>0.06</v>
      </c>
      <c r="D112" s="19"/>
      <c r="E112" s="26"/>
    </row>
    <row r="113" spans="1:5" ht="18.75" customHeight="1">
      <c r="A113" s="19" t="s">
        <v>17</v>
      </c>
      <c r="B113" s="19" t="s">
        <v>185</v>
      </c>
      <c r="C113" s="25">
        <v>0.0430412</v>
      </c>
      <c r="D113" s="19"/>
      <c r="E113" s="26"/>
    </row>
    <row r="114" spans="1:5" ht="18.75" customHeight="1">
      <c r="A114" s="19" t="s">
        <v>17</v>
      </c>
      <c r="B114" s="19" t="s">
        <v>186</v>
      </c>
      <c r="C114" s="25">
        <v>0.04</v>
      </c>
      <c r="D114" s="19"/>
      <c r="E114" s="26"/>
    </row>
    <row r="115" spans="1:5" ht="18.75" customHeight="1">
      <c r="A115" s="19" t="s">
        <v>17</v>
      </c>
      <c r="B115" s="19" t="s">
        <v>187</v>
      </c>
      <c r="C115" s="25">
        <v>0.0264414</v>
      </c>
      <c r="D115" s="19"/>
      <c r="E115" s="26"/>
    </row>
    <row r="116" spans="1:5" ht="18.75" customHeight="1">
      <c r="A116" s="19" t="s">
        <v>17</v>
      </c>
      <c r="B116" s="19" t="s">
        <v>188</v>
      </c>
      <c r="C116" s="25">
        <v>0.217252</v>
      </c>
      <c r="D116" s="19"/>
      <c r="E116" s="26"/>
    </row>
    <row r="117" spans="1:5" ht="18.75" customHeight="1">
      <c r="A117" s="19" t="s">
        <v>17</v>
      </c>
      <c r="B117" s="19" t="s">
        <v>189</v>
      </c>
      <c r="C117" s="25">
        <v>0.0654</v>
      </c>
      <c r="D117" s="19"/>
      <c r="E117" s="26"/>
    </row>
    <row r="118" spans="1:5" ht="18.75" customHeight="1">
      <c r="A118" s="19" t="s">
        <v>16</v>
      </c>
      <c r="B118" s="19" t="s">
        <v>190</v>
      </c>
      <c r="C118" s="19">
        <v>0.2</v>
      </c>
      <c r="D118" s="19" t="s">
        <v>191</v>
      </c>
      <c r="E118" s="17">
        <v>4</v>
      </c>
    </row>
    <row r="119" spans="1:5" ht="18.75" customHeight="1">
      <c r="A119" s="19" t="s">
        <v>16</v>
      </c>
      <c r="B119" s="19" t="s">
        <v>192</v>
      </c>
      <c r="C119" s="19">
        <v>0.3</v>
      </c>
      <c r="D119" s="19" t="s">
        <v>193</v>
      </c>
      <c r="E119" s="17">
        <v>3.5</v>
      </c>
    </row>
    <row r="120" spans="1:5" ht="18.75" customHeight="1">
      <c r="A120" s="19" t="s">
        <v>16</v>
      </c>
      <c r="B120" s="19" t="s">
        <v>194</v>
      </c>
      <c r="C120" s="19">
        <v>0.37</v>
      </c>
      <c r="D120" s="19" t="s">
        <v>195</v>
      </c>
      <c r="E120" s="17">
        <v>1</v>
      </c>
    </row>
    <row r="121" spans="1:5" ht="18.75" customHeight="1">
      <c r="A121" s="19" t="s">
        <v>16</v>
      </c>
      <c r="B121" s="19" t="s">
        <v>196</v>
      </c>
      <c r="C121" s="19">
        <v>0.34</v>
      </c>
      <c r="D121" s="19"/>
      <c r="E121" s="17"/>
    </row>
    <row r="122" spans="1:5" ht="18.75" customHeight="1">
      <c r="A122" s="19" t="s">
        <v>16</v>
      </c>
      <c r="B122" s="19" t="s">
        <v>197</v>
      </c>
      <c r="C122" s="19">
        <v>0.4</v>
      </c>
      <c r="D122" s="19"/>
      <c r="E122" s="17"/>
    </row>
    <row r="123" spans="1:5" ht="18.75" customHeight="1">
      <c r="A123" s="19" t="s">
        <v>16</v>
      </c>
      <c r="B123" s="19" t="s">
        <v>198</v>
      </c>
      <c r="C123" s="19">
        <v>0.43</v>
      </c>
      <c r="D123" s="19"/>
      <c r="E123" s="17"/>
    </row>
    <row r="124" spans="1:5" ht="18.75" customHeight="1">
      <c r="A124" s="19" t="s">
        <v>16</v>
      </c>
      <c r="B124" s="19" t="s">
        <v>199</v>
      </c>
      <c r="C124" s="19">
        <v>0.08</v>
      </c>
      <c r="D124" s="19"/>
      <c r="E124" s="17"/>
    </row>
    <row r="125" spans="1:5" ht="18.75" customHeight="1">
      <c r="A125" s="19" t="s">
        <v>16</v>
      </c>
      <c r="B125" s="19" t="s">
        <v>200</v>
      </c>
      <c r="C125" s="19">
        <v>0.15</v>
      </c>
      <c r="D125" s="19"/>
      <c r="E125" s="17"/>
    </row>
    <row r="126" spans="1:5" ht="18.75" customHeight="1">
      <c r="A126" s="19" t="s">
        <v>16</v>
      </c>
      <c r="B126" s="19" t="s">
        <v>150</v>
      </c>
      <c r="C126" s="19">
        <v>0.41</v>
      </c>
      <c r="D126" s="19"/>
      <c r="E126" s="17"/>
    </row>
    <row r="127" spans="1:5" ht="18.75" customHeight="1">
      <c r="A127" s="19" t="s">
        <v>16</v>
      </c>
      <c r="B127" s="19" t="s">
        <v>201</v>
      </c>
      <c r="C127" s="19">
        <v>0.06</v>
      </c>
      <c r="D127" s="19"/>
      <c r="E127" s="17"/>
    </row>
    <row r="128" spans="1:5" ht="18.75" customHeight="1">
      <c r="A128" s="19" t="s">
        <v>16</v>
      </c>
      <c r="B128" s="19" t="s">
        <v>202</v>
      </c>
      <c r="C128" s="19">
        <v>0.2</v>
      </c>
      <c r="D128" s="19"/>
      <c r="E128" s="17"/>
    </row>
    <row r="129" spans="1:5" ht="18.75" customHeight="1">
      <c r="A129" s="19" t="s">
        <v>16</v>
      </c>
      <c r="B129" s="19" t="s">
        <v>203</v>
      </c>
      <c r="C129" s="19">
        <v>0.18</v>
      </c>
      <c r="D129" s="19"/>
      <c r="E129" s="17"/>
    </row>
    <row r="130" spans="1:5" ht="18.75" customHeight="1">
      <c r="A130" s="19" t="s">
        <v>21</v>
      </c>
      <c r="B130" s="19" t="s">
        <v>204</v>
      </c>
      <c r="C130" s="19">
        <v>0.2</v>
      </c>
      <c r="D130" s="19" t="s">
        <v>205</v>
      </c>
      <c r="E130" s="27">
        <v>1.41</v>
      </c>
    </row>
    <row r="131" spans="1:5" ht="18.75" customHeight="1">
      <c r="A131" s="19" t="s">
        <v>21</v>
      </c>
      <c r="B131" s="19" t="s">
        <v>206</v>
      </c>
      <c r="C131" s="19">
        <v>0.15</v>
      </c>
      <c r="D131" s="19" t="s">
        <v>207</v>
      </c>
      <c r="E131" s="17">
        <v>1.6</v>
      </c>
    </row>
    <row r="132" spans="1:5" ht="18.75" customHeight="1">
      <c r="A132" s="19" t="s">
        <v>21</v>
      </c>
      <c r="B132" s="19" t="s">
        <v>208</v>
      </c>
      <c r="C132" s="19">
        <v>0.15</v>
      </c>
      <c r="D132" s="19" t="s">
        <v>209</v>
      </c>
      <c r="E132" s="17">
        <v>3</v>
      </c>
    </row>
    <row r="133" spans="1:5" ht="18.75" customHeight="1">
      <c r="A133" s="19" t="s">
        <v>21</v>
      </c>
      <c r="B133" s="19" t="s">
        <v>210</v>
      </c>
      <c r="C133" s="19">
        <v>0.2</v>
      </c>
      <c r="D133" s="19" t="s">
        <v>211</v>
      </c>
      <c r="E133" s="27">
        <v>0.8</v>
      </c>
    </row>
    <row r="134" spans="1:5" ht="18.75" customHeight="1">
      <c r="A134" s="19" t="s">
        <v>21</v>
      </c>
      <c r="B134" s="19" t="s">
        <v>212</v>
      </c>
      <c r="C134" s="19">
        <v>0.45</v>
      </c>
      <c r="D134" s="19" t="s">
        <v>213</v>
      </c>
      <c r="E134" s="27">
        <v>0.4</v>
      </c>
    </row>
    <row r="135" spans="1:5" ht="18.75" customHeight="1">
      <c r="A135" s="19" t="s">
        <v>21</v>
      </c>
      <c r="B135" s="19" t="s">
        <v>214</v>
      </c>
      <c r="C135" s="19">
        <v>0.275</v>
      </c>
      <c r="D135" s="19" t="s">
        <v>215</v>
      </c>
      <c r="E135" s="27">
        <v>1.23</v>
      </c>
    </row>
    <row r="136" spans="1:5" ht="18.75" customHeight="1">
      <c r="A136" s="19" t="s">
        <v>21</v>
      </c>
      <c r="B136" s="19" t="s">
        <v>216</v>
      </c>
      <c r="C136" s="19">
        <v>0.15</v>
      </c>
      <c r="D136" s="19"/>
      <c r="E136" s="27"/>
    </row>
    <row r="137" spans="1:5" ht="18.75" customHeight="1">
      <c r="A137" s="19" t="s">
        <v>21</v>
      </c>
      <c r="B137" s="19" t="s">
        <v>217</v>
      </c>
      <c r="C137" s="19">
        <v>0.475</v>
      </c>
      <c r="D137" s="19"/>
      <c r="E137" s="27"/>
    </row>
    <row r="138" spans="1:5" ht="18.75" customHeight="1">
      <c r="A138" s="19" t="s">
        <v>19</v>
      </c>
      <c r="B138" s="19" t="s">
        <v>218</v>
      </c>
      <c r="C138" s="19">
        <v>0.09</v>
      </c>
      <c r="D138" s="19" t="s">
        <v>219</v>
      </c>
      <c r="E138" s="24">
        <v>0.26</v>
      </c>
    </row>
    <row r="139" spans="1:5" ht="18.75" customHeight="1">
      <c r="A139" s="19" t="s">
        <v>19</v>
      </c>
      <c r="B139" s="19" t="s">
        <v>220</v>
      </c>
      <c r="C139" s="19">
        <v>0.08</v>
      </c>
      <c r="D139" s="19" t="s">
        <v>221</v>
      </c>
      <c r="E139" s="24">
        <v>2.5</v>
      </c>
    </row>
    <row r="140" spans="1:5" ht="18.75" customHeight="1">
      <c r="A140" s="19" t="s">
        <v>19</v>
      </c>
      <c r="B140" s="19" t="s">
        <v>222</v>
      </c>
      <c r="C140" s="19">
        <v>0.01</v>
      </c>
      <c r="D140" s="19"/>
      <c r="E140" s="28"/>
    </row>
    <row r="141" spans="1:5" ht="18.75" customHeight="1">
      <c r="A141" s="19" t="s">
        <v>19</v>
      </c>
      <c r="B141" s="19" t="s">
        <v>223</v>
      </c>
      <c r="C141" s="19">
        <v>0.03</v>
      </c>
      <c r="D141" s="19"/>
      <c r="E141" s="28"/>
    </row>
    <row r="142" spans="1:5" ht="18.75" customHeight="1">
      <c r="A142" s="19" t="s">
        <v>19</v>
      </c>
      <c r="B142" s="19" t="s">
        <v>224</v>
      </c>
      <c r="C142" s="19">
        <v>0.03</v>
      </c>
      <c r="D142" s="19"/>
      <c r="E142" s="28"/>
    </row>
    <row r="143" spans="1:5" ht="18.75" customHeight="1">
      <c r="A143" s="19" t="s">
        <v>19</v>
      </c>
      <c r="B143" s="19" t="s">
        <v>225</v>
      </c>
      <c r="C143" s="19">
        <v>0.09</v>
      </c>
      <c r="D143" s="19"/>
      <c r="E143" s="28"/>
    </row>
    <row r="144" spans="1:5" ht="18.75" customHeight="1">
      <c r="A144" s="19" t="s">
        <v>19</v>
      </c>
      <c r="B144" s="19" t="s">
        <v>226</v>
      </c>
      <c r="C144" s="19">
        <v>0.07</v>
      </c>
      <c r="D144" s="19"/>
      <c r="E144" s="28"/>
    </row>
    <row r="145" spans="1:5" ht="18.75" customHeight="1">
      <c r="A145" s="19" t="s">
        <v>19</v>
      </c>
      <c r="B145" s="19" t="s">
        <v>227</v>
      </c>
      <c r="C145" s="19">
        <v>0.3</v>
      </c>
      <c r="D145" s="19"/>
      <c r="E145" s="28"/>
    </row>
    <row r="146" spans="1:5" ht="18.75" customHeight="1">
      <c r="A146" s="19" t="s">
        <v>19</v>
      </c>
      <c r="B146" s="19" t="s">
        <v>228</v>
      </c>
      <c r="C146" s="19">
        <v>0.1</v>
      </c>
      <c r="D146" s="19"/>
      <c r="E146" s="28"/>
    </row>
    <row r="147" spans="1:5" ht="18.75" customHeight="1">
      <c r="A147" s="19" t="s">
        <v>19</v>
      </c>
      <c r="B147" s="19" t="s">
        <v>229</v>
      </c>
      <c r="C147" s="19">
        <v>0.37</v>
      </c>
      <c r="D147" s="19"/>
      <c r="E147" s="28"/>
    </row>
    <row r="148" spans="1:5" ht="18.75" customHeight="1">
      <c r="A148" s="19" t="s">
        <v>19</v>
      </c>
      <c r="B148" s="19" t="s">
        <v>230</v>
      </c>
      <c r="C148" s="19">
        <v>0.2</v>
      </c>
      <c r="D148" s="19"/>
      <c r="E148" s="28"/>
    </row>
    <row r="149" spans="1:5" ht="18.75" customHeight="1">
      <c r="A149" s="19" t="s">
        <v>19</v>
      </c>
      <c r="B149" s="19" t="s">
        <v>150</v>
      </c>
      <c r="C149" s="19">
        <v>0.0504</v>
      </c>
      <c r="D149" s="19"/>
      <c r="E149" s="28"/>
    </row>
    <row r="150" spans="1:5" ht="18.75" customHeight="1">
      <c r="A150" s="19" t="s">
        <v>19</v>
      </c>
      <c r="B150" s="19" t="s">
        <v>231</v>
      </c>
      <c r="C150" s="19">
        <v>0.4</v>
      </c>
      <c r="D150" s="19"/>
      <c r="E150" s="28"/>
    </row>
    <row r="151" spans="1:5" ht="18.75" customHeight="1">
      <c r="A151" s="19" t="s">
        <v>19</v>
      </c>
      <c r="B151" s="19" t="s">
        <v>232</v>
      </c>
      <c r="C151" s="19">
        <v>0.0796</v>
      </c>
      <c r="D151" s="19"/>
      <c r="E151" s="28"/>
    </row>
    <row r="152" spans="1:5" ht="18.75" customHeight="1">
      <c r="A152" s="19" t="s">
        <v>19</v>
      </c>
      <c r="B152" s="19" t="s">
        <v>230</v>
      </c>
      <c r="C152" s="19">
        <v>0.1</v>
      </c>
      <c r="D152" s="19"/>
      <c r="E152" s="28"/>
    </row>
    <row r="153" spans="1:5" ht="18.75" customHeight="1">
      <c r="A153" s="19" t="s">
        <v>18</v>
      </c>
      <c r="B153" s="19" t="s">
        <v>233</v>
      </c>
      <c r="C153" s="19">
        <v>0.1</v>
      </c>
      <c r="D153" s="19" t="s">
        <v>234</v>
      </c>
      <c r="E153" s="17">
        <v>1.26</v>
      </c>
    </row>
    <row r="154" spans="1:5" ht="18.75" customHeight="1">
      <c r="A154" s="19" t="s">
        <v>18</v>
      </c>
      <c r="B154" s="19" t="s">
        <v>235</v>
      </c>
      <c r="C154" s="19">
        <v>0.2</v>
      </c>
      <c r="D154" s="19" t="s">
        <v>236</v>
      </c>
      <c r="E154" s="17">
        <v>0.9</v>
      </c>
    </row>
    <row r="155" spans="1:5" ht="18.75" customHeight="1">
      <c r="A155" s="19" t="s">
        <v>18</v>
      </c>
      <c r="B155" s="19" t="s">
        <v>237</v>
      </c>
      <c r="C155" s="19">
        <v>0.03</v>
      </c>
      <c r="D155" s="19" t="s">
        <v>238</v>
      </c>
      <c r="E155" s="17">
        <v>0.3</v>
      </c>
    </row>
    <row r="156" spans="1:5" ht="18.75" customHeight="1">
      <c r="A156" s="19" t="s">
        <v>18</v>
      </c>
      <c r="B156" s="19" t="s">
        <v>239</v>
      </c>
      <c r="C156" s="19">
        <v>0.04</v>
      </c>
      <c r="D156" s="19" t="s">
        <v>240</v>
      </c>
      <c r="E156" s="17">
        <v>1.04</v>
      </c>
    </row>
    <row r="157" spans="1:5" ht="18.75" customHeight="1">
      <c r="A157" s="19" t="s">
        <v>18</v>
      </c>
      <c r="B157" s="19" t="s">
        <v>241</v>
      </c>
      <c r="C157" s="19">
        <v>0.38</v>
      </c>
      <c r="D157" s="19" t="s">
        <v>242</v>
      </c>
      <c r="E157" s="17">
        <v>0.52</v>
      </c>
    </row>
    <row r="158" spans="1:5" ht="18.75" customHeight="1">
      <c r="A158" s="19" t="s">
        <v>18</v>
      </c>
      <c r="B158" s="19" t="s">
        <v>243</v>
      </c>
      <c r="C158" s="19">
        <v>0.2</v>
      </c>
      <c r="D158" s="19"/>
      <c r="E158" s="17"/>
    </row>
    <row r="159" spans="1:5" ht="18.75" customHeight="1">
      <c r="A159" s="19" t="s">
        <v>18</v>
      </c>
      <c r="B159" s="19" t="s">
        <v>244</v>
      </c>
      <c r="C159" s="19">
        <v>0.15</v>
      </c>
      <c r="D159" s="19"/>
      <c r="E159" s="17"/>
    </row>
    <row r="160" spans="1:5" ht="18.75" customHeight="1">
      <c r="A160" s="19" t="s">
        <v>18</v>
      </c>
      <c r="B160" s="19" t="s">
        <v>192</v>
      </c>
      <c r="C160" s="19">
        <v>0.2</v>
      </c>
      <c r="D160" s="19"/>
      <c r="E160" s="17"/>
    </row>
    <row r="161" spans="1:5" ht="18.75" customHeight="1">
      <c r="A161" s="19" t="s">
        <v>18</v>
      </c>
      <c r="B161" s="19" t="s">
        <v>245</v>
      </c>
      <c r="C161" s="19">
        <v>0.1</v>
      </c>
      <c r="D161" s="19"/>
      <c r="E161" s="17"/>
    </row>
    <row r="162" spans="1:5" ht="18.75" customHeight="1">
      <c r="A162" s="19" t="s">
        <v>18</v>
      </c>
      <c r="B162" s="19" t="s">
        <v>246</v>
      </c>
      <c r="C162" s="19">
        <v>0.1</v>
      </c>
      <c r="D162" s="19"/>
      <c r="E162" s="17"/>
    </row>
    <row r="163" spans="1:5" ht="18.75" customHeight="1">
      <c r="A163" s="19" t="s">
        <v>247</v>
      </c>
      <c r="B163" s="19" t="s">
        <v>248</v>
      </c>
      <c r="C163" s="19">
        <v>0.142</v>
      </c>
      <c r="D163" s="19" t="s">
        <v>249</v>
      </c>
      <c r="E163" s="17">
        <v>0.9</v>
      </c>
    </row>
    <row r="164" spans="1:5" ht="18.75" customHeight="1">
      <c r="A164" s="19" t="s">
        <v>247</v>
      </c>
      <c r="B164" s="19" t="s">
        <v>250</v>
      </c>
      <c r="C164" s="19">
        <v>0.0625</v>
      </c>
      <c r="D164" s="19" t="s">
        <v>251</v>
      </c>
      <c r="E164" s="20">
        <v>0.65</v>
      </c>
    </row>
    <row r="165" spans="1:5" ht="18.75" customHeight="1">
      <c r="A165" s="19" t="s">
        <v>247</v>
      </c>
      <c r="B165" s="19" t="s">
        <v>252</v>
      </c>
      <c r="C165" s="19">
        <v>0.095</v>
      </c>
      <c r="D165" s="19" t="s">
        <v>253</v>
      </c>
      <c r="E165" s="20">
        <v>1.05</v>
      </c>
    </row>
    <row r="166" spans="1:5" ht="18.75" customHeight="1">
      <c r="A166" s="19" t="s">
        <v>247</v>
      </c>
      <c r="B166" s="19" t="s">
        <v>254</v>
      </c>
      <c r="C166" s="19">
        <v>0.05</v>
      </c>
      <c r="D166" s="19" t="s">
        <v>255</v>
      </c>
      <c r="E166" s="20">
        <v>1.2</v>
      </c>
    </row>
    <row r="167" spans="1:5" ht="18.75" customHeight="1">
      <c r="A167" s="19" t="s">
        <v>247</v>
      </c>
      <c r="B167" s="19" t="s">
        <v>256</v>
      </c>
      <c r="C167" s="19">
        <v>0.1</v>
      </c>
      <c r="D167" s="19" t="s">
        <v>257</v>
      </c>
      <c r="E167" s="20">
        <v>0.2</v>
      </c>
    </row>
    <row r="168" spans="1:5" ht="15">
      <c r="A168" s="19" t="s">
        <v>247</v>
      </c>
      <c r="B168" s="19" t="s">
        <v>258</v>
      </c>
      <c r="C168" s="19">
        <v>0.14</v>
      </c>
      <c r="D168" s="19"/>
      <c r="E168" s="29"/>
    </row>
    <row r="169" spans="1:5" ht="15">
      <c r="A169" s="19" t="s">
        <v>247</v>
      </c>
      <c r="B169" s="19" t="s">
        <v>259</v>
      </c>
      <c r="C169" s="19">
        <v>0.15</v>
      </c>
      <c r="D169" s="19"/>
      <c r="E169" s="30"/>
    </row>
    <row r="170" spans="1:5" ht="15">
      <c r="A170" s="19" t="s">
        <v>247</v>
      </c>
      <c r="B170" s="19" t="s">
        <v>260</v>
      </c>
      <c r="C170" s="19">
        <v>0.1005</v>
      </c>
      <c r="D170" s="19"/>
      <c r="E170" s="30"/>
    </row>
    <row r="171" spans="1:5" ht="15">
      <c r="A171" s="19" t="s">
        <v>247</v>
      </c>
      <c r="B171" s="19" t="s">
        <v>261</v>
      </c>
      <c r="C171" s="19">
        <v>0.09</v>
      </c>
      <c r="D171" s="19"/>
      <c r="E171" s="30"/>
    </row>
    <row r="172" spans="1:5" ht="15">
      <c r="A172" s="19" t="s">
        <v>247</v>
      </c>
      <c r="B172" s="19" t="s">
        <v>262</v>
      </c>
      <c r="C172" s="19">
        <v>0.1283</v>
      </c>
      <c r="D172" s="19"/>
      <c r="E172" s="30"/>
    </row>
    <row r="173" spans="1:5" ht="15">
      <c r="A173" s="19" t="s">
        <v>247</v>
      </c>
      <c r="B173" s="19" t="s">
        <v>263</v>
      </c>
      <c r="C173" s="19">
        <v>0.0862</v>
      </c>
      <c r="D173" s="19"/>
      <c r="E173" s="30"/>
    </row>
    <row r="174" spans="1:5" ht="15">
      <c r="A174" s="19" t="s">
        <v>247</v>
      </c>
      <c r="B174" s="19" t="s">
        <v>264</v>
      </c>
      <c r="C174" s="19">
        <v>0.2057</v>
      </c>
      <c r="D174" s="19"/>
      <c r="E174" s="30"/>
    </row>
    <row r="175" spans="1:5" ht="15">
      <c r="A175" s="19" t="s">
        <v>247</v>
      </c>
      <c r="B175" s="19" t="s">
        <v>265</v>
      </c>
      <c r="C175" s="19">
        <v>0.0898</v>
      </c>
      <c r="D175" s="19"/>
      <c r="E175" s="30"/>
    </row>
  </sheetData>
  <sheetProtection/>
  <mergeCells count="5">
    <mergeCell ref="A1:E1"/>
    <mergeCell ref="D2:E2"/>
    <mergeCell ref="B3:C3"/>
    <mergeCell ref="D3:E3"/>
    <mergeCell ref="A3:A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2019-06-28T09:19:32Z</dcterms:created>
  <dcterms:modified xsi:type="dcterms:W3CDTF">2022-05-30T02:29:22Z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A4B60BA61A41456F87F4CCD28288B8DC</vt:lpwstr>
  </property>
</Properties>
</file>