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1600" windowHeight="9390" tabRatio="1000"/>
  </bookViews>
  <sheets>
    <sheet name="目录" sheetId="17" r:id="rId1"/>
    <sheet name="表1" sheetId="18" r:id="rId2"/>
    <sheet name="表2" sheetId="19" r:id="rId3"/>
    <sheet name="表3" sheetId="1" r:id="rId4"/>
    <sheet name="表4" sheetId="2" r:id="rId5"/>
    <sheet name="表5" sheetId="3" r:id="rId6"/>
    <sheet name="表6" sheetId="4" r:id="rId7"/>
    <sheet name="表7" sheetId="5" r:id="rId8"/>
    <sheet name="表8" sheetId="6" r:id="rId9"/>
    <sheet name="表9" sheetId="20" r:id="rId10"/>
    <sheet name="表10" sheetId="21" r:id="rId11"/>
    <sheet name="表11" sheetId="8" r:id="rId12"/>
    <sheet name="表12" sheetId="9" r:id="rId13"/>
    <sheet name="表13" sheetId="10" r:id="rId14"/>
    <sheet name="表14" sheetId="27" r:id="rId15"/>
    <sheet name="表15" sheetId="11" r:id="rId16"/>
    <sheet name="表16" sheetId="12" r:id="rId17"/>
    <sheet name="表17" sheetId="13" r:id="rId18"/>
    <sheet name="表18" sheetId="24" r:id="rId19"/>
    <sheet name="表19" sheetId="33" r:id="rId20"/>
  </sheets>
  <definedNames>
    <definedName name="a" localSheetId="1">#REF!</definedName>
    <definedName name="a" localSheetId="10">#REF!</definedName>
    <definedName name="a" localSheetId="11">#REF!</definedName>
    <definedName name="a" localSheetId="12">#REF!</definedName>
    <definedName name="a" localSheetId="17">#REF!</definedName>
    <definedName name="a" localSheetId="18">#REF!</definedName>
    <definedName name="a" localSheetId="2">#REF!</definedName>
    <definedName name="a" localSheetId="9">#REF!</definedName>
    <definedName name="a">#REF!</definedName>
    <definedName name="m00" localSheetId="1">#REF!</definedName>
    <definedName name="m00" localSheetId="10">#REF!</definedName>
    <definedName name="m00" localSheetId="11">#REF!</definedName>
    <definedName name="m00" localSheetId="12">#REF!</definedName>
    <definedName name="m00" localSheetId="17">#REF!</definedName>
    <definedName name="m00" localSheetId="18">#REF!</definedName>
    <definedName name="m00" localSheetId="2">#REF!</definedName>
    <definedName name="m00" localSheetId="9">#REF!</definedName>
    <definedName name="m00">#REF!</definedName>
    <definedName name="_xlnm.Print_Area" localSheetId="4">表4!$A$1:$E$29</definedName>
    <definedName name="_xlnm.Print_Titles" localSheetId="5">表5!$2:$4</definedName>
  </definedNames>
  <calcPr calcId="124519"/>
</workbook>
</file>

<file path=xl/calcChain.xml><?xml version="1.0" encoding="utf-8"?>
<calcChain xmlns="http://schemas.openxmlformats.org/spreadsheetml/2006/main">
  <c r="B5" i="12"/>
  <c r="B14" s="1"/>
  <c r="B13" i="11"/>
  <c r="B5"/>
  <c r="G19" i="13"/>
  <c r="C19" s="1"/>
  <c r="G18"/>
  <c r="C18" s="1"/>
  <c r="C17"/>
  <c r="C16"/>
  <c r="C15"/>
  <c r="I14"/>
  <c r="H14"/>
  <c r="G14"/>
  <c r="F14"/>
  <c r="E14"/>
  <c r="C14"/>
  <c r="G13"/>
  <c r="C13" s="1"/>
  <c r="G12"/>
  <c r="C12"/>
  <c r="C11"/>
  <c r="C10"/>
  <c r="C9"/>
  <c r="C8"/>
  <c r="C7"/>
  <c r="I6"/>
  <c r="I20" s="1"/>
  <c r="H6"/>
  <c r="H20" s="1"/>
  <c r="G6"/>
  <c r="G21" s="1"/>
  <c r="F6"/>
  <c r="F21" s="1"/>
  <c r="E6"/>
  <c r="C6" s="1"/>
  <c r="C5"/>
  <c r="F7" i="33"/>
  <c r="D7"/>
  <c r="F7" i="24"/>
  <c r="D7"/>
  <c r="B32" i="21"/>
  <c r="H7" i="4"/>
  <c r="H8"/>
  <c r="H9"/>
  <c r="H10"/>
  <c r="H11"/>
  <c r="H12"/>
  <c r="H13"/>
  <c r="I13" s="1"/>
  <c r="H14"/>
  <c r="H15"/>
  <c r="H16"/>
  <c r="H17"/>
  <c r="H18"/>
  <c r="H6"/>
  <c r="G7"/>
  <c r="G8"/>
  <c r="I8" s="1"/>
  <c r="G9"/>
  <c r="G10"/>
  <c r="G11"/>
  <c r="G12"/>
  <c r="G13"/>
  <c r="G14"/>
  <c r="G15"/>
  <c r="G16"/>
  <c r="I16" s="1"/>
  <c r="G17"/>
  <c r="G18"/>
  <c r="G6"/>
  <c r="F19"/>
  <c r="B19"/>
  <c r="C19"/>
  <c r="I6"/>
  <c r="E7"/>
  <c r="I7"/>
  <c r="E8"/>
  <c r="E9"/>
  <c r="I9"/>
  <c r="E10"/>
  <c r="E11"/>
  <c r="I11"/>
  <c r="E12"/>
  <c r="E13"/>
  <c r="E14"/>
  <c r="E15"/>
  <c r="I15"/>
  <c r="E16"/>
  <c r="E17"/>
  <c r="I17"/>
  <c r="E18"/>
  <c r="D19"/>
  <c r="B5" i="5"/>
  <c r="B29" i="2"/>
  <c r="E28"/>
  <c r="D28"/>
  <c r="D27"/>
  <c r="E27" s="1"/>
  <c r="E26"/>
  <c r="D26"/>
  <c r="D25"/>
  <c r="E25" s="1"/>
  <c r="E24"/>
  <c r="D24"/>
  <c r="D23"/>
  <c r="E23" s="1"/>
  <c r="E22"/>
  <c r="D22"/>
  <c r="D21"/>
  <c r="E21" s="1"/>
  <c r="E20"/>
  <c r="D20"/>
  <c r="D19"/>
  <c r="E19" s="1"/>
  <c r="E18"/>
  <c r="D18"/>
  <c r="D17"/>
  <c r="E17" s="1"/>
  <c r="C16"/>
  <c r="C29" s="1"/>
  <c r="D29" s="1"/>
  <c r="E29" s="1"/>
  <c r="E15"/>
  <c r="D15"/>
  <c r="D14"/>
  <c r="E14" s="1"/>
  <c r="E13"/>
  <c r="D13"/>
  <c r="D12"/>
  <c r="E12" s="1"/>
  <c r="E11"/>
  <c r="D11"/>
  <c r="D10"/>
  <c r="E10" s="1"/>
  <c r="E9"/>
  <c r="D9"/>
  <c r="D8"/>
  <c r="E8" s="1"/>
  <c r="E7"/>
  <c r="D7"/>
  <c r="B7" i="18"/>
  <c r="B23" s="1"/>
  <c r="B22" i="27"/>
  <c r="B21" s="1"/>
  <c r="B14"/>
  <c r="B11"/>
  <c r="B18" i="10"/>
  <c r="B8" i="9"/>
  <c r="B25" s="1"/>
  <c r="B31" s="1"/>
  <c r="B14" i="8"/>
  <c r="B20" s="1"/>
  <c r="B26" i="21"/>
  <c r="B20" i="20"/>
  <c r="B26" s="1"/>
  <c r="B15" i="19"/>
  <c r="G20" i="13" l="1"/>
  <c r="E21"/>
  <c r="C21" s="1"/>
  <c r="I21"/>
  <c r="F20"/>
  <c r="H21"/>
  <c r="E20"/>
  <c r="C20" s="1"/>
  <c r="B10" i="27"/>
  <c r="B5" s="1"/>
  <c r="H19" i="4"/>
  <c r="I12"/>
  <c r="I18"/>
  <c r="I14"/>
  <c r="I10"/>
  <c r="G19"/>
  <c r="I19" s="1"/>
  <c r="E19"/>
  <c r="E6"/>
  <c r="D16" i="2"/>
  <c r="E16" s="1"/>
</calcChain>
</file>

<file path=xl/sharedStrings.xml><?xml version="1.0" encoding="utf-8"?>
<sst xmlns="http://schemas.openxmlformats.org/spreadsheetml/2006/main" count="1848" uniqueCount="1409">
  <si>
    <t>目 录</t>
  </si>
  <si>
    <t>9、全市政府性基金收入预算表</t>
  </si>
  <si>
    <t>10、全市政府性基金支出预算出表</t>
  </si>
  <si>
    <t>11、市级政府性基金收入预算表</t>
  </si>
  <si>
    <t>12、市级政府性基金支出预算表</t>
  </si>
  <si>
    <t>13、市级政府性基金转移支付分地区预算表</t>
  </si>
  <si>
    <t>14、市级政府性基金转移支付分项目预算表</t>
  </si>
  <si>
    <t>表1：</t>
  </si>
  <si>
    <t>单位：万元</t>
  </si>
  <si>
    <t>项            目</t>
  </si>
  <si>
    <t>本年地方一般公共预算收入</t>
  </si>
  <si>
    <t>上级补助收入</t>
  </si>
  <si>
    <t>　　增值税和消费税税收返还收入</t>
  </si>
  <si>
    <t>　　所得税基数返还收入</t>
  </si>
  <si>
    <t xml:space="preserve">    体制补助收入</t>
  </si>
  <si>
    <t xml:space="preserve">    均衡性转移支付补助收入</t>
  </si>
  <si>
    <t xml:space="preserve">    县级基本财力保障机制奖补资金收入</t>
  </si>
  <si>
    <t xml:space="preserve">    结算补助收入</t>
  </si>
  <si>
    <t xml:space="preserve">    扶贫资金收入</t>
  </si>
  <si>
    <t xml:space="preserve">    调整工资转移支付补助收入</t>
  </si>
  <si>
    <t xml:space="preserve">    农村税费改革补助收入</t>
  </si>
  <si>
    <t xml:space="preserve">    其他一般性转移支付收入</t>
  </si>
  <si>
    <t xml:space="preserve">    专项转移支付收入</t>
  </si>
  <si>
    <t>调入资金</t>
  </si>
  <si>
    <t>收 入 合 计</t>
  </si>
  <si>
    <t>表2：</t>
  </si>
  <si>
    <t>项           目</t>
  </si>
  <si>
    <t>本年一般公共预算支出</t>
  </si>
  <si>
    <t>上解上级支出</t>
  </si>
  <si>
    <t>　　体制上解</t>
  </si>
  <si>
    <t>　　专项上解</t>
  </si>
  <si>
    <t>调出资金</t>
  </si>
  <si>
    <t>年终结余</t>
  </si>
  <si>
    <t>支 出 合 计</t>
  </si>
  <si>
    <t>表3：</t>
  </si>
  <si>
    <t>项目</t>
  </si>
  <si>
    <t>比上年        增减额</t>
  </si>
  <si>
    <t>比上年        增减%</t>
  </si>
  <si>
    <t>一、税收收入</t>
  </si>
  <si>
    <t xml:space="preserve"> 1.增值税37.5％</t>
  </si>
  <si>
    <t xml:space="preserve">  改征增值税37.5％</t>
  </si>
  <si>
    <t>二、非税收入</t>
  </si>
  <si>
    <t xml:space="preserve"> 1.专项收入</t>
  </si>
  <si>
    <t xml:space="preserve"> 2.行政性收费</t>
  </si>
  <si>
    <t xml:space="preserve"> 3.罚没收入</t>
  </si>
  <si>
    <t xml:space="preserve"> 4.国有资本经营收入</t>
  </si>
  <si>
    <t xml:space="preserve"> 8.其他非税收入</t>
  </si>
  <si>
    <t>地方一般公共预算收入</t>
  </si>
  <si>
    <t>上划省级收入</t>
  </si>
  <si>
    <t xml:space="preserve">    上划省级增值税12.5%</t>
  </si>
  <si>
    <t xml:space="preserve">    上划省级企业所得税12%</t>
  </si>
  <si>
    <t xml:space="preserve">    上划省级个人所得税12%</t>
  </si>
  <si>
    <t xml:space="preserve">    上划省级资源税25%</t>
  </si>
  <si>
    <t xml:space="preserve">    上划省级城镇土地使用税30%</t>
  </si>
  <si>
    <t xml:space="preserve">    上划省级环境保护税30%</t>
  </si>
  <si>
    <t xml:space="preserve">    上划省级清欠营业税</t>
  </si>
  <si>
    <t>上划中央收入</t>
  </si>
  <si>
    <t xml:space="preserve">    上划中央增值税50%</t>
  </si>
  <si>
    <t xml:space="preserve">    上划中央消费税</t>
  </si>
  <si>
    <t xml:space="preserve">    上划中央企业所得税60%</t>
  </si>
  <si>
    <t xml:space="preserve">    上划中央个人所得税60%</t>
  </si>
  <si>
    <t>一般公共预算收入</t>
  </si>
  <si>
    <t>表4：</t>
  </si>
  <si>
    <t>项     目</t>
  </si>
  <si>
    <t>增减      (+-%)</t>
  </si>
  <si>
    <t>一般公共服务支出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</si>
  <si>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</si>
  <si>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</si>
  <si>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</si>
  <si>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</si>
  <si>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</si>
  <si>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</si>
  <si>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</si>
  <si>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</si>
  <si>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</si>
  <si>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</si>
  <si>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</si>
  <si>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</si>
  <si>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商业服务业等事务</t>
  </si>
  <si>
    <t>金融支出</t>
  </si>
  <si>
    <t>自然资源海洋气象等支出</t>
  </si>
  <si>
    <t>住房保障支出</t>
  </si>
  <si>
    <t>粮油物资储备支出</t>
  </si>
  <si>
    <t>灾害防治及应急管理支出</t>
  </si>
  <si>
    <t>预备费</t>
  </si>
  <si>
    <t>债务付息支出</t>
  </si>
  <si>
    <t>其他支出</t>
  </si>
  <si>
    <t>一般公共预算支出合计</t>
  </si>
  <si>
    <t>表5：</t>
  </si>
  <si>
    <t xml:space="preserve">  一般公共服务支出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</si>
  <si>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</si>
  <si>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</si>
  <si>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</si>
  <si>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</si>
  <si>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</si>
  <si>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</si>
  <si>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</si>
  <si>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</si>
  <si>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</si>
  <si>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</si>
  <si>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</si>
  <si>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</si>
  <si>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</si>
  <si>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</si>
  <si>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</si>
  <si>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</si>
  <si>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</si>
  <si>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</si>
  <si>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</si>
  <si>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专项业务活动</t>
  </si>
  <si>
    <t xml:space="preserve">      政务公开审批</t>
  </si>
  <si>
    <t xml:space="preserve">      信访事务</t>
  </si>
  <si>
    <t xml:space="preserve">      参事事务</t>
  </si>
  <si>
    <t xml:space="preserve">      其他政府办公厅(室)及相关机构事务支出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</si>
  <si>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</si>
  <si>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</si>
  <si>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</si>
  <si>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</si>
  <si>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</si>
  <si>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</si>
  <si>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</si>
  <si>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</si>
  <si>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</si>
  <si>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</si>
  <si>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</si>
  <si>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</si>
  <si>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</si>
  <si>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</si>
  <si>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</si>
  <si>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</si>
  <si>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</si>
  <si>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</si>
  <si>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</si>
  <si>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</si>
  <si>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</si>
  <si>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</si>
  <si>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</si>
  <si>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</si>
  <si>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</si>
  <si>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</si>
  <si>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</si>
  <si>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</si>
  <si>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缉私办案</t>
  </si>
  <si>
    <t xml:space="preserve">      口岸管理</t>
  </si>
  <si>
    <t xml:space="preserve">      海关关务</t>
  </si>
  <si>
    <t xml:space="preserve">      关税征管</t>
  </si>
  <si>
    <t xml:space="preserve">      海关监管</t>
  </si>
  <si>
    <t xml:space="preserve">      检验检疫</t>
  </si>
  <si>
    <t xml:space="preserve">      其他海关事务支出</t>
  </si>
  <si>
    <t xml:space="preserve">      政府特殊津贴</t>
  </si>
  <si>
    <t xml:space="preserve">      资助留学回国人员</t>
  </si>
  <si>
    <t xml:space="preserve">      博士后日常经费</t>
  </si>
  <si>
    <t xml:space="preserve">      引进人才费用</t>
  </si>
  <si>
    <t xml:space="preserve">    纪检监察事务</t>
  </si>
  <si>
    <t xml:space="preserve">      大案要案查处</t>
  </si>
  <si>
    <t xml:space="preserve">      派驻派出机构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</si>
  <si>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</si>
  <si>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</si>
  <si>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</si>
  <si>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</si>
  <si>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</si>
  <si>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</si>
  <si>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</si>
  <si>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</si>
  <si>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</si>
  <si>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</si>
  <si>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知识产权宏观管理</t>
  </si>
  <si>
    <t xml:space="preserve">      商标管理</t>
  </si>
  <si>
    <t xml:space="preserve">      原产地地理标志管理</t>
  </si>
  <si>
    <t xml:space="preserve">      其他知识产权事务支出</t>
  </si>
  <si>
    <t xml:space="preserve">    民族事务</t>
  </si>
  <si>
    <t xml:space="preserve">      民族工作专项</t>
  </si>
  <si>
    <t xml:space="preserve">      其他民族事务支出</t>
  </si>
  <si>
    <t xml:space="preserve">    港澳台事务</t>
  </si>
  <si>
    <t xml:space="preserve">      港澳事务</t>
  </si>
  <si>
    <t xml:space="preserve">      台湾事务</t>
  </si>
  <si>
    <t xml:space="preserve">      其他港澳台事务支出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</si>
  <si>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</si>
  <si>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</si>
  <si>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</si>
  <si>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</si>
  <si>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</si>
  <si>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</si>
  <si>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工会事务</t>
  </si>
  <si>
    <t xml:space="preserve">      其他群众团体事务支出</t>
  </si>
  <si>
    <t xml:space="preserve">    党委办公厅(室)及相关机构事务</t>
  </si>
  <si>
    <t xml:space="preserve">      专项业务</t>
  </si>
  <si>
    <t xml:space="preserve">      其他党委办公厅(室)及相关机构事务支出</t>
  </si>
  <si>
    <t xml:space="preserve">    组织事务</t>
  </si>
  <si>
    <t xml:space="preserve">      公务员事务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</si>
  <si>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</si>
  <si>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</si>
  <si>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</si>
  <si>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</si>
  <si>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  宗教事务</t>
  </si>
  <si>
    <t xml:space="preserve">      华侨事务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</si>
  <si>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</si>
  <si>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</si>
  <si>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</si>
  <si>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</si>
  <si>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</si>
  <si>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网信事务</t>
  </si>
  <si>
    <t xml:space="preserve">      其他网信事务支出</t>
  </si>
  <si>
    <t xml:space="preserve">    市场监督管理事务</t>
  </si>
  <si>
    <t xml:space="preserve">      药品事务</t>
  </si>
  <si>
    <t xml:space="preserve">      医疗器械事务</t>
  </si>
  <si>
    <t xml:space="preserve">      化妆品事务</t>
  </si>
  <si>
    <t xml:space="preserve">      其他市场监督管理事务</t>
  </si>
  <si>
    <t xml:space="preserve">    其他一般公共服务支出</t>
  </si>
  <si>
    <t xml:space="preserve">      国家赔偿费用支出</t>
  </si>
  <si>
    <t xml:space="preserve">      其他一般公共服务支出</t>
  </si>
  <si>
    <t xml:space="preserve">  外交支出</t>
  </si>
  <si>
    <t xml:space="preserve">    外交管理事务</t>
  </si>
  <si>
    <t xml:space="preserve">      其他外交管理事务支出</t>
  </si>
  <si>
    <t xml:space="preserve">    驻外机构</t>
  </si>
  <si>
    <t xml:space="preserve">      驻外使领馆(团、处)</t>
  </si>
  <si>
    <t xml:space="preserve">      其他驻外机构支出</t>
  </si>
  <si>
    <t xml:space="preserve">    对外援助</t>
  </si>
  <si>
    <t xml:space="preserve">      援外优惠贷款贴息</t>
  </si>
  <si>
    <t xml:space="preserve">      对外援助</t>
  </si>
  <si>
    <t xml:space="preserve">    国际组织</t>
  </si>
  <si>
    <t xml:space="preserve">      国际组织会费</t>
  </si>
  <si>
    <t xml:space="preserve">      国际组织捐赠</t>
  </si>
  <si>
    <t xml:space="preserve">      维和摊款</t>
  </si>
  <si>
    <t xml:space="preserve">      国际组织股金及基金</t>
  </si>
  <si>
    <t xml:space="preserve">      其他国际组织支出</t>
  </si>
  <si>
    <t xml:space="preserve">    对外合作与交流</t>
  </si>
  <si>
    <t xml:space="preserve">      在华国际会议</t>
  </si>
  <si>
    <t xml:space="preserve">      国际交流活动</t>
  </si>
  <si>
    <t xml:space="preserve">      其他对外合作与交流支出</t>
  </si>
  <si>
    <t xml:space="preserve">    对外宣传</t>
  </si>
  <si>
    <t xml:space="preserve">      对外宣传</t>
  </si>
  <si>
    <t xml:space="preserve">    边界勘界联检</t>
  </si>
  <si>
    <t xml:space="preserve">      边界勘界</t>
  </si>
  <si>
    <t xml:space="preserve">      边界联检</t>
  </si>
  <si>
    <t xml:space="preserve">      边界界桩维护</t>
  </si>
  <si>
    <t xml:space="preserve">      其他支出</t>
  </si>
  <si>
    <t xml:space="preserve">    国际发展合作</t>
  </si>
  <si>
    <t xml:space="preserve">      其他国际发展合作支出</t>
  </si>
  <si>
    <t xml:space="preserve">    其他外交支出</t>
  </si>
  <si>
    <t xml:space="preserve">      其他外交支出</t>
  </si>
  <si>
    <t xml:space="preserve">  国防支出</t>
  </si>
  <si>
    <t xml:space="preserve">    现役部队</t>
  </si>
  <si>
    <t xml:space="preserve">      现役部队</t>
  </si>
  <si>
    <t xml:space="preserve">    国防科研事业</t>
  </si>
  <si>
    <t xml:space="preserve">      国防科研事业</t>
  </si>
  <si>
    <t xml:space="preserve">    专项工程</t>
  </si>
  <si>
    <t xml:space="preserve">      专项工程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</si>
  <si>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</si>
  <si>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</si>
  <si>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</si>
  <si>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</si>
  <si>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</si>
  <si>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国防教育</t>
  </si>
  <si>
    <t xml:space="preserve">      预备役部队</t>
  </si>
  <si>
    <t xml:space="preserve">      民兵</t>
  </si>
  <si>
    <t xml:space="preserve">      边海防</t>
  </si>
  <si>
    <t xml:space="preserve">      其他国防动员支出</t>
  </si>
  <si>
    <t xml:space="preserve">    其他国防支出</t>
  </si>
  <si>
    <t xml:space="preserve">      其他国防支出</t>
  </si>
  <si>
    <t xml:space="preserve">  公共安全支出</t>
  </si>
  <si>
    <t xml:space="preserve">    武装警察部队</t>
  </si>
  <si>
    <t xml:space="preserve">      武装警察部队</t>
  </si>
  <si>
    <t xml:space="preserve">      其他武装警察部队支出</t>
  </si>
  <si>
    <t xml:space="preserve">    公安</t>
  </si>
  <si>
    <t xml:space="preserve">      执法办案</t>
  </si>
  <si>
    <t xml:space="preserve">      特别业务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</si>
  <si>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</si>
  <si>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</si>
  <si>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</si>
  <si>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</si>
  <si>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</si>
  <si>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“两房”建设</t>
  </si>
  <si>
    <t xml:space="preserve">      检察监督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</si>
  <si>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</si>
  <si>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</si>
  <si>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</si>
  <si>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</si>
  <si>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</si>
  <si>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</si>
  <si>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</si>
  <si>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</si>
  <si>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</si>
  <si>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国家统一法律职业资格考试</t>
  </si>
  <si>
    <t xml:space="preserve">      社区矫正</t>
  </si>
  <si>
    <t xml:space="preserve">      法制建设</t>
  </si>
  <si>
    <t xml:space="preserve">      其他司法支出</t>
  </si>
  <si>
    <t xml:space="preserve">    监狱</t>
  </si>
  <si>
    <t xml:space="preserve">      犯人生活</t>
  </si>
  <si>
    <t xml:space="preserve">      犯人改造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</si>
  <si>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</si>
  <si>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</si>
  <si>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</si>
  <si>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</si>
  <si>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</si>
  <si>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</si>
  <si>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</si>
  <si>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</si>
  <si>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</si>
  <si>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</si>
  <si>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</si>
  <si>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</si>
  <si>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缉私业务</t>
  </si>
  <si>
    <t xml:space="preserve">      其他缉私警察支出</t>
  </si>
  <si>
    <t xml:space="preserve">    其他公共安全支出</t>
  </si>
  <si>
    <t xml:space="preserve">      其他公共安全支出</t>
  </si>
  <si>
    <t xml:space="preserve">  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</si>
  <si>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</si>
  <si>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</si>
  <si>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</si>
  <si>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</si>
  <si>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</si>
  <si>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</si>
  <si>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</si>
  <si>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</si>
  <si>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其他普通教育支出</t>
  </si>
  <si>
    <t xml:space="preserve">    职业教育</t>
  </si>
  <si>
    <t xml:space="preserve">      初等职业教育</t>
  </si>
  <si>
    <t xml:space="preserve">      技校教育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</si>
  <si>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</si>
  <si>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</si>
  <si>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</si>
  <si>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</si>
  <si>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</si>
  <si>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</si>
  <si>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</si>
  <si>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</si>
  <si>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</si>
  <si>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</si>
  <si>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</si>
  <si>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</si>
  <si>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</si>
  <si>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</si>
  <si>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</si>
  <si>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</si>
  <si>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</si>
  <si>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</si>
  <si>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</si>
  <si>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</si>
  <si>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</si>
  <si>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</si>
  <si>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</si>
  <si>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</si>
  <si>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</si>
  <si>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</si>
  <si>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</si>
  <si>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</si>
  <si>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</si>
  <si>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</si>
  <si>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</si>
  <si>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</si>
  <si>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</si>
  <si>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</si>
  <si>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 xml:space="preserve">      其他教育支出</t>
  </si>
  <si>
    <t xml:space="preserve">  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</si>
  <si>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</si>
  <si>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</si>
  <si>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</si>
  <si>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</si>
  <si>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自然科学基金</t>
  </si>
  <si>
    <t xml:space="preserve">      重大科学工程</t>
  </si>
  <si>
    <t xml:space="preserve">      专项基础科研</t>
  </si>
  <si>
    <t xml:space="preserve">      专项技术基础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</si>
  <si>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</si>
  <si>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</si>
  <si>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</si>
  <si>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</si>
  <si>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</si>
  <si>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</si>
  <si>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</si>
  <si>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科技成果转化与扩散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</si>
  <si>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</si>
  <si>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</si>
  <si>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</si>
  <si>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</si>
  <si>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</si>
  <si>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</si>
  <si>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</si>
  <si>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</si>
  <si>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</si>
  <si>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</si>
  <si>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</si>
  <si>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</si>
  <si>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</si>
  <si>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</si>
  <si>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</si>
  <si>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</si>
  <si>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</si>
  <si>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</si>
  <si>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</si>
  <si>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</si>
  <si>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</si>
  <si>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</si>
  <si>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</si>
  <si>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</si>
  <si>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</si>
  <si>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</si>
  <si>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</si>
  <si>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</si>
  <si>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 xml:space="preserve">  文化旅游体育与传媒支出</t>
  </si>
  <si>
    <t xml:space="preserve">    文化和旅游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</si>
  <si>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</si>
  <si>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</si>
  <si>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</si>
  <si>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</si>
  <si>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</si>
  <si>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</si>
  <si>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文化和旅游交流与合作</t>
  </si>
  <si>
    <t xml:space="preserve">      文化创作与保护</t>
  </si>
  <si>
    <t xml:space="preserve">      文化和旅游市场管理</t>
  </si>
  <si>
    <t xml:space="preserve">      旅游宣传</t>
  </si>
  <si>
    <t xml:space="preserve">      其他文化和旅游支出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</si>
  <si>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</si>
  <si>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</si>
  <si>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</si>
  <si>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</si>
  <si>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</si>
  <si>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</si>
  <si>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</si>
  <si>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</si>
  <si>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</si>
  <si>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</si>
  <si>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</si>
  <si>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</si>
  <si>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</si>
  <si>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新闻出版电影</t>
  </si>
  <si>
    <t xml:space="preserve">      新闻通讯</t>
  </si>
  <si>
    <t xml:space="preserve">      出版发行</t>
  </si>
  <si>
    <t xml:space="preserve">      版权管理</t>
  </si>
  <si>
    <t xml:space="preserve">      电影</t>
  </si>
  <si>
    <t xml:space="preserve">      其他新闻出版电影支出</t>
  </si>
  <si>
    <t xml:space="preserve">    广播电视</t>
  </si>
  <si>
    <t xml:space="preserve">      其他广播电视支出</t>
  </si>
  <si>
    <t xml:space="preserve">      宣传文化发展专项支出</t>
  </si>
  <si>
    <t xml:space="preserve">      文化产业发展专项支出</t>
  </si>
  <si>
    <t xml:space="preserve">  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</si>
  <si>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</si>
  <si>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</si>
  <si>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</si>
  <si>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</si>
  <si>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</si>
  <si>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</si>
  <si>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</si>
  <si>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</si>
  <si>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</si>
  <si>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</si>
  <si>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</si>
  <si>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行政区划和地名管理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</si>
  <si>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</si>
  <si>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</si>
  <si>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</si>
  <si>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</si>
  <si>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</si>
  <si>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</si>
  <si>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</si>
  <si>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</si>
  <si>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</si>
  <si>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</si>
  <si>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</si>
  <si>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</si>
  <si>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</si>
  <si>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</si>
  <si>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</si>
  <si>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</si>
  <si>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</si>
  <si>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</si>
  <si>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</si>
  <si>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</si>
  <si>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</si>
  <si>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</si>
  <si>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</si>
  <si>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</si>
  <si>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</si>
  <si>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</si>
  <si>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</si>
  <si>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</si>
  <si>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</si>
  <si>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</si>
  <si>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</si>
  <si>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</si>
  <si>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</si>
  <si>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</si>
  <si>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</si>
  <si>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</si>
  <si>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</si>
  <si>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</si>
  <si>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</si>
  <si>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殡葬</t>
  </si>
  <si>
    <t xml:space="preserve">      社会福利事业单位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</si>
  <si>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</si>
  <si>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</si>
  <si>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</si>
  <si>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</si>
  <si>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</si>
  <si>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</si>
  <si>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</si>
  <si>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</si>
  <si>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</si>
  <si>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</si>
  <si>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</si>
  <si>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</si>
  <si>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</si>
  <si>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</si>
  <si>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</si>
  <si>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</si>
  <si>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</si>
  <si>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</si>
  <si>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</si>
  <si>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交强险增值税补助基金支出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</si>
  <si>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</si>
  <si>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</si>
  <si>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</si>
  <si>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</si>
  <si>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</si>
  <si>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</si>
  <si>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</si>
  <si>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</si>
  <si>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</si>
  <si>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</si>
  <si>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</si>
  <si>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其他财政对社会保险基金的补助</t>
  </si>
  <si>
    <t xml:space="preserve">    退役军人管理事务</t>
  </si>
  <si>
    <t xml:space="preserve">      拥军优属</t>
  </si>
  <si>
    <t xml:space="preserve">      部队供应</t>
  </si>
  <si>
    <t xml:space="preserve">      其他退役军人事务管理支出</t>
  </si>
  <si>
    <t xml:space="preserve">    其他社会保障和就业支出</t>
  </si>
  <si>
    <t xml:space="preserve">      其他社会保障和就业支出</t>
  </si>
  <si>
    <t xml:space="preserve">  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</si>
  <si>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</si>
  <si>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</si>
  <si>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</si>
  <si>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</si>
  <si>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中医(民族)医院</t>
  </si>
  <si>
    <t xml:space="preserve">      传染病医院</t>
  </si>
  <si>
    <t xml:space="preserve">      职业病防治医院</t>
  </si>
  <si>
    <t xml:space="preserve">      精神病医院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</si>
  <si>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</si>
  <si>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</si>
  <si>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</si>
  <si>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</si>
  <si>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</si>
  <si>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</si>
  <si>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</si>
  <si>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</si>
  <si>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</si>
  <si>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</si>
  <si>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</si>
  <si>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</si>
  <si>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</si>
  <si>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</si>
  <si>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</si>
  <si>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</si>
  <si>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</si>
  <si>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</si>
  <si>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</si>
  <si>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</si>
  <si>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</si>
  <si>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</si>
  <si>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中医(民族医)药专项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</si>
  <si>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</si>
  <si>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</si>
  <si>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</si>
  <si>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</si>
  <si>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</si>
  <si>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</si>
  <si>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</si>
  <si>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</si>
  <si>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</si>
  <si>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</si>
  <si>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</si>
  <si>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</si>
  <si>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</si>
  <si>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</si>
  <si>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</si>
  <si>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</si>
  <si>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</si>
  <si>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</si>
  <si>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</si>
  <si>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</si>
  <si>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</si>
  <si>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</si>
  <si>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</si>
  <si>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</si>
  <si>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  其他医疗保障管理事务支出</t>
  </si>
  <si>
    <t xml:space="preserve">    老龄卫生健康事务</t>
  </si>
  <si>
    <t xml:space="preserve">      老龄卫生健康事务</t>
  </si>
  <si>
    <t xml:space="preserve">    其他卫生健康支出</t>
  </si>
  <si>
    <t xml:space="preserve">  节能环保支出</t>
  </si>
  <si>
    <t xml:space="preserve">    环境保护管理事务</t>
  </si>
  <si>
    <t xml:space="preserve">      生态环境保护宣传</t>
  </si>
  <si>
    <t xml:space="preserve">      环境保护法规、规划及标准</t>
  </si>
  <si>
    <t xml:space="preserve">      生态环境国际合作及履约</t>
  </si>
  <si>
    <t xml:space="preserve">      生态环境保护行政许可</t>
  </si>
  <si>
    <t xml:space="preserve">      应对气候变化管理事务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</si>
  <si>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</si>
  <si>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</si>
  <si>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</si>
  <si>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</si>
  <si>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</si>
  <si>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</si>
  <si>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</si>
  <si>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</si>
  <si>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</si>
  <si>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</si>
  <si>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</si>
  <si>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</si>
  <si>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</si>
  <si>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</si>
  <si>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</si>
  <si>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</si>
  <si>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生物及物种资源保护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</si>
  <si>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</si>
  <si>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</si>
  <si>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</si>
  <si>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</si>
  <si>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</si>
  <si>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 </t>
  </si>
  <si>
    <t xml:space="preserve">      停伐补助</t>
  </si>
  <si>
    <t xml:space="preserve">      其他天然林保护支出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</si>
  <si>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</si>
  <si>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</si>
  <si>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</si>
  <si>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</si>
  <si>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</si>
  <si>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</si>
  <si>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</si>
  <si>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</si>
  <si>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</si>
  <si>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</si>
  <si>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</si>
  <si>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  已垦草原退耕还草</t>
  </si>
  <si>
    <t xml:space="preserve">    能源节约利用</t>
  </si>
  <si>
    <t xml:space="preserve">    污染减排</t>
  </si>
  <si>
    <t xml:space="preserve">    可再生能源</t>
  </si>
  <si>
    <t xml:space="preserve">    循环经济</t>
  </si>
  <si>
    <t xml:space="preserve">    能源管理事务</t>
  </si>
  <si>
    <t xml:space="preserve">      能源预测预警</t>
  </si>
  <si>
    <t xml:space="preserve">      能源战略规划与实施</t>
  </si>
  <si>
    <t xml:space="preserve">      能源科技装备</t>
  </si>
  <si>
    <t xml:space="preserve">      能源行业管理</t>
  </si>
  <si>
    <t xml:space="preserve">      能源管理</t>
  </si>
  <si>
    <t xml:space="preserve">      石油储备发展管理</t>
  </si>
  <si>
    <t xml:space="preserve">      能源调查</t>
  </si>
  <si>
    <t xml:space="preserve">      农村电网建设</t>
  </si>
  <si>
    <t xml:space="preserve">      其他能源管理事务支出</t>
  </si>
  <si>
    <t xml:space="preserve">    其他节能环保支出</t>
  </si>
  <si>
    <t xml:space="preserve">      其他节能环保支出</t>
  </si>
  <si>
    <t xml:space="preserve">  城乡社区支出</t>
  </si>
  <si>
    <t xml:space="preserve">    城乡社区管理事务</t>
  </si>
  <si>
    <t xml:space="preserve">      城管执法</t>
  </si>
  <si>
    <t xml:space="preserve">      工程建设标准规范编制与监管</t>
  </si>
  <si>
    <t xml:space="preserve">      工程建设管理</t>
  </si>
  <si>
    <t xml:space="preserve">      市政公用行业市场监管</t>
  </si>
  <si>
    <t xml:space="preserve">      住宅建设与房地产市场监管</t>
  </si>
  <si>
    <t xml:space="preserve">      执业资格注册、资质审查</t>
  </si>
  <si>
    <t xml:space="preserve">      其他城乡社区管理事务支出</t>
  </si>
  <si>
    <t xml:space="preserve">    城乡社区规划与管理</t>
  </si>
  <si>
    <t xml:space="preserve">  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</si>
  <si>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</si>
  <si>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</si>
  <si>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</si>
  <si>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</si>
  <si>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  城乡社区环境卫生</t>
  </si>
  <si>
    <t xml:space="preserve">    建设市场管理与监督</t>
  </si>
  <si>
    <t xml:space="preserve">      建设市场管理与监督</t>
  </si>
  <si>
    <t xml:space="preserve">    其他城乡社区支出</t>
  </si>
  <si>
    <t xml:space="preserve">      其他城乡社区支出</t>
  </si>
  <si>
    <t xml:space="preserve">  农林水支出</t>
  </si>
  <si>
    <t xml:space="preserve">    农业</t>
  </si>
  <si>
    <t xml:space="preserve">      农垦运行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</si>
  <si>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</si>
  <si>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</si>
  <si>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</si>
  <si>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</si>
  <si>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</si>
  <si>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对外交流与合作</t>
  </si>
  <si>
    <t xml:space="preserve">      防灾救灾</t>
  </si>
  <si>
    <t xml:space="preserve">      稳定农民收入补贴</t>
  </si>
  <si>
    <t xml:space="preserve">      农业结构调整补贴</t>
  </si>
  <si>
    <t xml:space="preserve">      农产品加工与促销</t>
  </si>
  <si>
    <t xml:space="preserve">      农业资源保护修复与利用</t>
  </si>
  <si>
    <t xml:space="preserve">      农村道路建设</t>
  </si>
  <si>
    <t xml:space="preserve">      成品油价格改革对渔业的补贴</t>
  </si>
  <si>
    <t xml:space="preserve">      对高校毕业生到基层任职补助</t>
  </si>
  <si>
    <t xml:space="preserve">    林业和草原</t>
  </si>
  <si>
    <t xml:space="preserve">      事业机构</t>
  </si>
  <si>
    <t xml:space="preserve">      技术推广与转化</t>
  </si>
  <si>
    <t xml:space="preserve">      森林资源管理</t>
  </si>
  <si>
    <t xml:space="preserve">      森林生态效益补偿</t>
  </si>
  <si>
    <t xml:space="preserve">      自然保护区等管理</t>
  </si>
  <si>
    <t xml:space="preserve">      动植物保护</t>
  </si>
  <si>
    <t xml:space="preserve">      湿地保护</t>
  </si>
  <si>
    <t xml:space="preserve">      执法与监督</t>
  </si>
  <si>
    <t xml:space="preserve">      防沙治沙</t>
  </si>
  <si>
    <t xml:space="preserve">      对外合作与交流</t>
  </si>
  <si>
    <t xml:space="preserve">      产业化管理</t>
  </si>
  <si>
    <t xml:space="preserve">      信息管理</t>
  </si>
  <si>
    <t xml:space="preserve">      林区公共支出</t>
  </si>
  <si>
    <t xml:space="preserve">      贷款贴息</t>
  </si>
  <si>
    <t xml:space="preserve">      成品油价格改革对林业的补贴</t>
  </si>
  <si>
    <t xml:space="preserve">      国家公园</t>
  </si>
  <si>
    <t xml:space="preserve">      草原管理</t>
  </si>
  <si>
    <t xml:space="preserve">      行业业务管理</t>
  </si>
  <si>
    <t xml:space="preserve">      其他林业和草原支出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</si>
  <si>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</si>
  <si>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</si>
  <si>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</si>
  <si>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</si>
  <si>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长江黄河等流域管理</t>
  </si>
  <si>
    <t xml:space="preserve">      水利前期工作</t>
  </si>
  <si>
    <t xml:space="preserve">      水利执法监督</t>
  </si>
  <si>
    <t xml:space="preserve">      水土保持</t>
  </si>
  <si>
    <t xml:space="preserve">      水资源节约管理与保护</t>
  </si>
  <si>
    <t xml:space="preserve">      水质监测</t>
  </si>
  <si>
    <t xml:space="preserve">      水文测报</t>
  </si>
  <si>
    <t xml:space="preserve">      防汛</t>
  </si>
  <si>
    <t xml:space="preserve">      抗旱</t>
  </si>
  <si>
    <t xml:space="preserve">      水利技术推广</t>
  </si>
  <si>
    <t xml:space="preserve">      国际河流治理与管理</t>
  </si>
  <si>
    <t xml:space="preserve">      江河湖库水系综合整治</t>
  </si>
  <si>
    <t xml:space="preserve">      大中型水库移民后期扶持专项支出</t>
  </si>
  <si>
    <t xml:space="preserve">      水利安全监督</t>
  </si>
  <si>
    <t xml:space="preserve">      农村人畜饮水</t>
  </si>
  <si>
    <t xml:space="preserve">      其他水利支出</t>
  </si>
  <si>
    <t xml:space="preserve">      南水北调工程建设</t>
  </si>
  <si>
    <t xml:space="preserve">    扶贫</t>
  </si>
  <si>
    <t xml:space="preserve">      农村基础设施建设</t>
  </si>
  <si>
    <t xml:space="preserve">      生产发展</t>
  </si>
  <si>
    <t xml:space="preserve">      社会发展</t>
  </si>
  <si>
    <t xml:space="preserve">      扶贫贷款奖补和贴息</t>
  </si>
  <si>
    <t xml:space="preserve">      “三西”农业建设专项补助</t>
  </si>
  <si>
    <t xml:space="preserve">      扶贫事业机构</t>
  </si>
  <si>
    <t xml:space="preserve">      其他扶贫支出</t>
  </si>
  <si>
    <t xml:space="preserve">    农村综合改革</t>
  </si>
  <si>
    <t xml:space="preserve">      国有农场办社会职能改革补助</t>
  </si>
  <si>
    <t xml:space="preserve">      对村民委员会和村党支部的补助</t>
  </si>
  <si>
    <t xml:space="preserve">      对村集体经济组织的补助</t>
  </si>
  <si>
    <t xml:space="preserve">      农村综合改革示范试点补助</t>
  </si>
  <si>
    <t xml:space="preserve">      其他农村综合改革支出</t>
  </si>
  <si>
    <t xml:space="preserve">    普惠金融发展支出</t>
  </si>
  <si>
    <t xml:space="preserve">      支持农村金融机构</t>
  </si>
  <si>
    <t xml:space="preserve">      涉农贷款增量奖励</t>
  </si>
  <si>
    <t xml:space="preserve">      农业保险保费补贴</t>
  </si>
  <si>
    <t xml:space="preserve">      创业担保贷款贴息</t>
  </si>
  <si>
    <t xml:space="preserve">      补充创业担保贷款基金</t>
  </si>
  <si>
    <t xml:space="preserve">      其他普惠金融发展支出</t>
  </si>
  <si>
    <t xml:space="preserve">    目标价格补贴</t>
  </si>
  <si>
    <t xml:space="preserve">      棉花目标价格补贴</t>
  </si>
  <si>
    <t xml:space="preserve">      其他目标价格补贴</t>
  </si>
  <si>
    <t xml:space="preserve">    其他农林水支出</t>
  </si>
  <si>
    <t xml:space="preserve">      化解其他公益性乡村债务支出</t>
  </si>
  <si>
    <t xml:space="preserve">      其他农林水支出</t>
  </si>
  <si>
    <t xml:space="preserve">  交通运输支出</t>
  </si>
  <si>
    <t xml:space="preserve">    公路水路运输</t>
  </si>
  <si>
    <t xml:space="preserve">      公路建设</t>
  </si>
  <si>
    <t xml:space="preserve">      公路养护</t>
  </si>
  <si>
    <t xml:space="preserve">      交通运输信息化建设</t>
  </si>
  <si>
    <t xml:space="preserve">      公路和运输安全</t>
  </si>
  <si>
    <t xml:space="preserve">      公路还贷专项</t>
  </si>
  <si>
    <t xml:space="preserve">      公路运输管理</t>
  </si>
  <si>
    <t xml:space="preserve">      公路和运输技术标准化建设</t>
  </si>
  <si>
    <t xml:space="preserve">      港口设施</t>
  </si>
  <si>
    <t xml:space="preserve">      航道维护</t>
  </si>
  <si>
    <t xml:space="preserve">      船舶检验</t>
  </si>
  <si>
    <t xml:space="preserve">      救助打捞</t>
  </si>
  <si>
    <t xml:space="preserve">      内河运输</t>
  </si>
  <si>
    <t xml:space="preserve">      远洋运输</t>
  </si>
  <si>
    <t xml:space="preserve">      海事管理</t>
  </si>
  <si>
    <t xml:space="preserve">      航标事业发展支出</t>
  </si>
  <si>
    <t xml:space="preserve">      水路运输管理支出</t>
  </si>
  <si>
    <t xml:space="preserve">      口岸建设</t>
  </si>
  <si>
    <t xml:space="preserve">      取消政府还贷二级公路收费专项支出</t>
  </si>
  <si>
    <t xml:space="preserve">      其他公路水路运输支出</t>
  </si>
  <si>
    <t xml:space="preserve">    铁路运输</t>
  </si>
  <si>
    <t xml:space="preserve">      铁路路网建设</t>
  </si>
  <si>
    <t xml:space="preserve">      铁路还贷专项</t>
  </si>
  <si>
    <t xml:space="preserve">      铁路安全</t>
  </si>
  <si>
    <t xml:space="preserve">      铁路专项运输</t>
  </si>
  <si>
    <t xml:space="preserve">      行业监管</t>
  </si>
  <si>
    <t xml:space="preserve">      其他铁路运输支出</t>
  </si>
  <si>
    <t xml:space="preserve">    民用航空运输</t>
  </si>
  <si>
    <t xml:space="preserve">      机场建设</t>
  </si>
  <si>
    <t xml:space="preserve">      空管系统建设</t>
  </si>
  <si>
    <t xml:space="preserve">      民航还贷专项支出</t>
  </si>
  <si>
    <t xml:space="preserve">      民用航空安全</t>
  </si>
  <si>
    <t xml:space="preserve">      民航专项运输</t>
  </si>
  <si>
    <t xml:space="preserve">      其他民用航空运输支出</t>
  </si>
  <si>
    <t xml:space="preserve">    成品油价格改革对交通运输的补贴</t>
  </si>
  <si>
    <t xml:space="preserve">      对城市公交的补贴</t>
  </si>
  <si>
    <t xml:space="preserve">      对农村道路客运的补贴</t>
  </si>
  <si>
    <t xml:space="preserve">      对出租车的补贴</t>
  </si>
  <si>
    <t xml:space="preserve">      成品油价格改革补贴其他支出</t>
  </si>
  <si>
    <t xml:space="preserve">    邮政业支出</t>
  </si>
  <si>
    <t xml:space="preserve">      邮政普遍服务与特殊服务</t>
  </si>
  <si>
    <t xml:space="preserve">      其他邮政业支出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</si>
  <si>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</si>
  <si>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</si>
  <si>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</si>
  <si>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  车辆购置税用于老旧汽车报废更新补贴</t>
  </si>
  <si>
    <t xml:space="preserve">      车辆购置税其他支出</t>
  </si>
  <si>
    <t xml:space="preserve">    其他交通运输支出</t>
  </si>
  <si>
    <t xml:space="preserve">      公共交通运营补助</t>
  </si>
  <si>
    <t xml:space="preserve">      其他交通运输支出</t>
  </si>
  <si>
    <t xml:space="preserve">    资源勘探开发</t>
  </si>
  <si>
    <t xml:space="preserve">      煤炭勘探开采和洗选</t>
  </si>
  <si>
    <t xml:space="preserve">      石油和天然气勘探开采</t>
  </si>
  <si>
    <t xml:space="preserve">      黑色金属矿勘探和采选</t>
  </si>
  <si>
    <t xml:space="preserve">      有色金属矿勘探和采选</t>
  </si>
  <si>
    <t xml:space="preserve">      非金属矿勘探和采选</t>
  </si>
  <si>
    <t xml:space="preserve">      其他资源勘探业支出</t>
  </si>
  <si>
    <t xml:space="preserve">    制造业</t>
  </si>
  <si>
    <t xml:space="preserve">      纺织业</t>
  </si>
  <si>
    <t xml:space="preserve">      医药制造业</t>
  </si>
  <si>
    <t xml:space="preserve">      非金属矿物制品业</t>
  </si>
  <si>
    <t xml:space="preserve">      通信设备、计算机及其他电子设备制造业</t>
  </si>
  <si>
    <t xml:space="preserve">      交通运输设备制造业</t>
  </si>
  <si>
    <t xml:space="preserve">      电气机械及器材制造业</t>
  </si>
  <si>
    <t xml:space="preserve">      工艺品及其他制造业</t>
  </si>
  <si>
    <t xml:space="preserve">      石油加工、炼焦及核燃料加工业</t>
  </si>
  <si>
    <t xml:space="preserve">      化学原料及化学制品制造业</t>
  </si>
  <si>
    <t xml:space="preserve">      黑色金属冶炼及压延加工业</t>
  </si>
  <si>
    <t xml:space="preserve">      有色金属冶炼及压延加工业</t>
  </si>
  <si>
    <t xml:space="preserve">      其他制造业支出</t>
  </si>
  <si>
    <t xml:space="preserve">    建筑业</t>
  </si>
  <si>
    <t xml:space="preserve">      其他建筑业支出</t>
  </si>
  <si>
    <t xml:space="preserve">    工业和信息产业监管</t>
  </si>
  <si>
    <t xml:space="preserve">      战备应急</t>
  </si>
  <si>
    <t xml:space="preserve">      专用通信</t>
  </si>
  <si>
    <t xml:space="preserve">      其他工业和信息产业监管支出</t>
  </si>
  <si>
    <t xml:space="preserve">    国有资产监管</t>
  </si>
  <si>
    <t xml:space="preserve">      国有企业监事会专项</t>
  </si>
  <si>
    <t xml:space="preserve">      中央企业专项管理</t>
  </si>
  <si>
    <t xml:space="preserve">      其他国有资产监管支出</t>
  </si>
  <si>
    <t xml:space="preserve">    支持中小企业发展和管理支出</t>
  </si>
  <si>
    <t xml:space="preserve">      科技型中小企业技术创新基金</t>
  </si>
  <si>
    <t xml:space="preserve">      中小企业发展专项</t>
  </si>
  <si>
    <t xml:space="preserve">      其他支持中小企业发展和管理支出</t>
  </si>
  <si>
    <t xml:space="preserve">      黄金事务</t>
  </si>
  <si>
    <t xml:space="preserve">      技术改造支出</t>
  </si>
  <si>
    <t xml:space="preserve">      中药材扶持资金支出</t>
  </si>
  <si>
    <t xml:space="preserve">      重点产业振兴和技术改造项目贷款贴息</t>
  </si>
  <si>
    <t xml:space="preserve">  商业服务业等支出</t>
  </si>
  <si>
    <t xml:space="preserve">    商业流通事务</t>
  </si>
  <si>
    <t xml:space="preserve">      食品流通安全补贴</t>
  </si>
  <si>
    <t xml:space="preserve">      市场监测及信息管理</t>
  </si>
  <si>
    <t xml:space="preserve">      民贸企业补贴</t>
  </si>
  <si>
    <t xml:space="preserve">      民贸民品贷款贴息</t>
  </si>
  <si>
    <t xml:space="preserve">      其他商业流通事务支出</t>
  </si>
  <si>
    <t xml:space="preserve">    涉外发展服务支出</t>
  </si>
  <si>
    <t xml:space="preserve">      外商投资环境建设补助资金</t>
  </si>
  <si>
    <t xml:space="preserve">      其他涉外发展服务支出</t>
  </si>
  <si>
    <t xml:space="preserve">    其他商业服务业等支出</t>
  </si>
  <si>
    <t xml:space="preserve">      服务业基础设施建设</t>
  </si>
  <si>
    <t xml:space="preserve">      其他商业服务业等支出</t>
  </si>
  <si>
    <t xml:space="preserve">  金融支出</t>
  </si>
  <si>
    <t xml:space="preserve">    金融部门行政支出</t>
  </si>
  <si>
    <t xml:space="preserve">      安全防卫</t>
  </si>
  <si>
    <t xml:space="preserve">      金融部门其他行政支出</t>
  </si>
  <si>
    <t xml:space="preserve">    金融部门监管支出</t>
  </si>
  <si>
    <t xml:space="preserve">      货币发行</t>
  </si>
  <si>
    <t xml:space="preserve">      金融服务</t>
  </si>
  <si>
    <t xml:space="preserve">      反假币</t>
  </si>
  <si>
    <t xml:space="preserve">      重点金融机构监管</t>
  </si>
  <si>
    <t xml:space="preserve">      金融稽查与案件处理</t>
  </si>
  <si>
    <t xml:space="preserve">      金融行业电子化建设</t>
  </si>
  <si>
    <t xml:space="preserve">      从业人员资格考试</t>
  </si>
  <si>
    <t xml:space="preserve">      反洗钱</t>
  </si>
  <si>
    <t xml:space="preserve">      金融部门其他监管支出</t>
  </si>
  <si>
    <t xml:space="preserve">    金融发展支出</t>
  </si>
  <si>
    <t xml:space="preserve">      政策性银行亏损补贴</t>
  </si>
  <si>
    <t xml:space="preserve">      利息费用补贴支出</t>
  </si>
  <si>
    <t xml:space="preserve">      补充资本金</t>
  </si>
  <si>
    <t xml:space="preserve">      风险基金补助</t>
  </si>
  <si>
    <t xml:space="preserve">      其他金融发展支出</t>
  </si>
  <si>
    <t xml:space="preserve">    金融调控支出</t>
  </si>
  <si>
    <t xml:space="preserve">      中央银行亏损补贴</t>
  </si>
  <si>
    <t xml:space="preserve">      其他金融调控支出</t>
  </si>
  <si>
    <t xml:space="preserve">    其他金融支出</t>
  </si>
  <si>
    <t xml:space="preserve">      其他金融支出</t>
  </si>
  <si>
    <t xml:space="preserve">  援助其他地区支出</t>
  </si>
  <si>
    <t xml:space="preserve">    一般公共服务</t>
  </si>
  <si>
    <t xml:space="preserve">    教育</t>
  </si>
  <si>
    <t xml:space="preserve">    文化体育与传媒</t>
  </si>
  <si>
    <t xml:space="preserve">    医疗卫生</t>
  </si>
  <si>
    <t xml:space="preserve">    节能环保</t>
  </si>
  <si>
    <t xml:space="preserve">    交通运输</t>
  </si>
  <si>
    <t xml:space="preserve">    住房保障</t>
  </si>
  <si>
    <t xml:space="preserve">    其他支出</t>
  </si>
  <si>
    <t xml:space="preserve">  自然资源海洋气象等支出</t>
  </si>
  <si>
    <t xml:space="preserve">    自然资源事务</t>
  </si>
  <si>
    <t xml:space="preserve">      自然资源规划及管理</t>
  </si>
  <si>
    <t xml:space="preserve">      自然资源社会公益服务</t>
  </si>
  <si>
    <t xml:space="preserve">      自然资源行业业务管理</t>
  </si>
  <si>
    <t xml:space="preserve">      土地资源储备支出</t>
  </si>
  <si>
    <t xml:space="preserve">      地质矿产资源与环境调查</t>
  </si>
  <si>
    <t xml:space="preserve">      地质转产项目财政贴息</t>
  </si>
  <si>
    <t xml:space="preserve">      国外风险勘查</t>
  </si>
  <si>
    <t xml:space="preserve">      地质勘查基金(周转金)支出</t>
  </si>
  <si>
    <t xml:space="preserve">      其他自然资源事务支出</t>
  </si>
  <si>
    <t xml:space="preserve">      极地考察</t>
  </si>
  <si>
    <t xml:space="preserve">      海港航标维护</t>
  </si>
  <si>
    <t xml:space="preserve">      海水淡化</t>
  </si>
  <si>
    <t xml:space="preserve">      无居民海岛使用金支出</t>
  </si>
  <si>
    <t xml:space="preserve">    气象事务</t>
  </si>
  <si>
    <t xml:space="preserve">      气象事业机构</t>
  </si>
  <si>
    <t xml:space="preserve">      气象探测</t>
  </si>
  <si>
    <t xml:space="preserve">      气象信息传输及管理</t>
  </si>
  <si>
    <t xml:space="preserve">      气象预报预测</t>
  </si>
  <si>
    <t xml:space="preserve">      气象服务</t>
  </si>
  <si>
    <t xml:space="preserve">      气象装备保障维护</t>
  </si>
  <si>
    <t xml:space="preserve">      气象基础设施建设与维修</t>
  </si>
  <si>
    <t xml:space="preserve">      气象卫星</t>
  </si>
  <si>
    <t xml:space="preserve">      气象法规与标准</t>
  </si>
  <si>
    <t xml:space="preserve">      气象资金审计稽查</t>
  </si>
  <si>
    <t xml:space="preserve">      其他气象事务支出</t>
  </si>
  <si>
    <t xml:space="preserve">    其他自然资源海洋气象等支出</t>
  </si>
  <si>
    <t xml:space="preserve">      其他自然资源海洋气象等支出</t>
  </si>
  <si>
    <t xml:space="preserve">  住房保障支出</t>
  </si>
  <si>
    <t xml:space="preserve">    保障性安居工程支出</t>
  </si>
  <si>
    <t xml:space="preserve">      廉租住房</t>
  </si>
  <si>
    <t xml:space="preserve">      沉陷区治理</t>
  </si>
  <si>
    <t xml:space="preserve">      棚户区改造</t>
  </si>
  <si>
    <t xml:space="preserve">      少数民族地区游牧民定居工程</t>
  </si>
  <si>
    <t xml:space="preserve">      农村危房改造</t>
  </si>
  <si>
    <t xml:space="preserve">      公共租赁住房</t>
  </si>
  <si>
    <t xml:space="preserve">      保障性住房租金补贴</t>
  </si>
  <si>
    <t xml:space="preserve">      其他保障性安居工程支出</t>
  </si>
  <si>
    <t xml:space="preserve">    住房改革支出</t>
  </si>
  <si>
    <t xml:space="preserve">      住房公积金</t>
  </si>
  <si>
    <t xml:space="preserve">      提租补贴</t>
  </si>
  <si>
    <t xml:space="preserve">      购房补贴</t>
  </si>
  <si>
    <t xml:space="preserve">    城乡社区住宅</t>
  </si>
  <si>
    <t xml:space="preserve">      公有住房建设和维修改造支出</t>
  </si>
  <si>
    <t xml:space="preserve">      住房公积金管理</t>
  </si>
  <si>
    <t xml:space="preserve">      其他城乡社区住宅支出</t>
  </si>
  <si>
    <t xml:space="preserve">  粮油物资储备支出</t>
  </si>
  <si>
    <t xml:space="preserve">      国家粮油差价补贴</t>
  </si>
  <si>
    <t xml:space="preserve">      粮食财务挂账利息补贴</t>
  </si>
  <si>
    <t xml:space="preserve">      粮食财务挂账消化款</t>
  </si>
  <si>
    <t xml:space="preserve">      处理陈化粮补贴</t>
  </si>
  <si>
    <t xml:space="preserve">      粮食风险基金</t>
  </si>
  <si>
    <t xml:space="preserve">      粮油市场调控专项资金</t>
  </si>
  <si>
    <t xml:space="preserve">    能源储备</t>
  </si>
  <si>
    <t xml:space="preserve">      石油储备</t>
  </si>
  <si>
    <t xml:space="preserve">      天然铀能源储备</t>
  </si>
  <si>
    <t xml:space="preserve">      煤炭储备</t>
  </si>
  <si>
    <t xml:space="preserve">      其他能源储备支出</t>
  </si>
  <si>
    <t xml:space="preserve">    粮油储备</t>
  </si>
  <si>
    <t xml:space="preserve">      储备粮油补贴</t>
  </si>
  <si>
    <t xml:space="preserve">      储备粮油差价补贴</t>
  </si>
  <si>
    <t xml:space="preserve">      储备粮(油)库建设</t>
  </si>
  <si>
    <t xml:space="preserve">      最低收购价政策支出</t>
  </si>
  <si>
    <t xml:space="preserve">      其他粮油储备支出</t>
  </si>
  <si>
    <t xml:space="preserve">    重要商品储备</t>
  </si>
  <si>
    <t xml:space="preserve">      棉花储备</t>
  </si>
  <si>
    <t xml:space="preserve">      食糖储备</t>
  </si>
  <si>
    <t xml:space="preserve">      肉类储备</t>
  </si>
  <si>
    <t xml:space="preserve">      化肥储备</t>
  </si>
  <si>
    <t xml:space="preserve">      农药储备</t>
  </si>
  <si>
    <t xml:space="preserve">      边销茶储备</t>
  </si>
  <si>
    <t xml:space="preserve">      羊毛储备</t>
  </si>
  <si>
    <t xml:space="preserve">      医药储备</t>
  </si>
  <si>
    <t xml:space="preserve">      食盐储备</t>
  </si>
  <si>
    <t xml:space="preserve">      战略物资储备</t>
  </si>
  <si>
    <t xml:space="preserve">      其他重要商品储备支出</t>
  </si>
  <si>
    <t xml:space="preserve">  灾害防治及应急管理支出</t>
  </si>
  <si>
    <t xml:space="preserve">    应急管理事务</t>
  </si>
  <si>
    <t xml:space="preserve">      灾害风险防治</t>
  </si>
  <si>
    <t xml:space="preserve">      国务院安委会专项</t>
  </si>
  <si>
    <t xml:space="preserve">      安全监管</t>
  </si>
  <si>
    <t xml:space="preserve">      安全生产基础</t>
  </si>
  <si>
    <t xml:space="preserve">      应急救援</t>
  </si>
  <si>
    <t xml:space="preserve">      应急管理</t>
  </si>
  <si>
    <t xml:space="preserve">      其他应急管理支出</t>
  </si>
  <si>
    <t xml:space="preserve">    消防事务</t>
  </si>
  <si>
    <t xml:space="preserve">      消防应急救援</t>
  </si>
  <si>
    <t xml:space="preserve">      其他消防事务支出</t>
  </si>
  <si>
    <t xml:space="preserve">    森林消防事务</t>
  </si>
  <si>
    <t xml:space="preserve">      森林消防应急救援</t>
  </si>
  <si>
    <t xml:space="preserve">      其他森林消防事务支出</t>
  </si>
  <si>
    <t xml:space="preserve">    煤矿安全</t>
  </si>
  <si>
    <t xml:space="preserve">      煤矿安全监察事务</t>
  </si>
  <si>
    <t xml:space="preserve">      煤矿应急救援事务</t>
  </si>
  <si>
    <t xml:space="preserve">      其他煤矿安全支出</t>
  </si>
  <si>
    <t xml:space="preserve">    地震事务</t>
  </si>
  <si>
    <t xml:space="preserve">      地震监测</t>
  </si>
  <si>
    <t xml:space="preserve">      地震预测预报</t>
  </si>
  <si>
    <t xml:space="preserve">      地震灾害预防</t>
  </si>
  <si>
    <t xml:space="preserve">      地震应急救援</t>
  </si>
  <si>
    <t xml:space="preserve">      地震环境探察</t>
  </si>
  <si>
    <t xml:space="preserve">      防震减灾信息管理</t>
  </si>
  <si>
    <t xml:space="preserve">      防震减灾基础管理</t>
  </si>
  <si>
    <t xml:space="preserve">      地震事业机构 </t>
  </si>
  <si>
    <t xml:space="preserve">      其他地震事务支出</t>
  </si>
  <si>
    <t xml:space="preserve">    自然灾害防治</t>
  </si>
  <si>
    <t xml:space="preserve">      地质灾害防治</t>
  </si>
  <si>
    <t xml:space="preserve">      森林草原防灾减灾</t>
  </si>
  <si>
    <t xml:space="preserve">      其他自然灾害防治支出</t>
  </si>
  <si>
    <t xml:space="preserve">    自然灾害救灾及恢复重建支出</t>
  </si>
  <si>
    <t xml:space="preserve">      自然灾害救灾补助</t>
  </si>
  <si>
    <t xml:space="preserve">      自然灾害灾后重建补助</t>
  </si>
  <si>
    <t xml:space="preserve">    其他灾害防治及应急管理支出</t>
  </si>
  <si>
    <t xml:space="preserve">  其他支出</t>
  </si>
  <si>
    <t xml:space="preserve">  债务付息支出</t>
  </si>
  <si>
    <t xml:space="preserve">    中央政府国内债务付息支出</t>
  </si>
  <si>
    <t xml:space="preserve">    中央政府国外债务付息支出</t>
  </si>
  <si>
    <t xml:space="preserve">    地方政府一般债务付息支出</t>
  </si>
  <si>
    <t xml:space="preserve">      地方政府一般债券付息支出</t>
  </si>
  <si>
    <t xml:space="preserve">      地方政府向外国政府借款付息支出</t>
  </si>
  <si>
    <t xml:space="preserve">      地方政府向国际组织借款付息支出</t>
  </si>
  <si>
    <t xml:space="preserve">      地方政府其他一般债务付息支出</t>
  </si>
  <si>
    <t xml:space="preserve">  债务发行费用支出</t>
  </si>
  <si>
    <t xml:space="preserve">    中央政府国内债务发行费用支出</t>
  </si>
  <si>
    <t xml:space="preserve">    中央政府国外债务发行费用支出</t>
  </si>
  <si>
    <t xml:space="preserve">    地方政府一般债务发行费用支出</t>
  </si>
  <si>
    <t>表6：</t>
  </si>
  <si>
    <t>地  区</t>
  </si>
  <si>
    <t>税收返还</t>
  </si>
  <si>
    <t>一般性转移支付</t>
  </si>
  <si>
    <t>专项转移支付</t>
  </si>
  <si>
    <t>小 计</t>
  </si>
  <si>
    <t>双清区</t>
  </si>
  <si>
    <t>大祥区</t>
  </si>
  <si>
    <t>北塔区</t>
  </si>
  <si>
    <t>经开区</t>
  </si>
  <si>
    <t>邵东市</t>
  </si>
  <si>
    <t>新邵县</t>
  </si>
  <si>
    <t>隆回县</t>
  </si>
  <si>
    <t>武冈市</t>
  </si>
  <si>
    <t>洞口县</t>
  </si>
  <si>
    <t>新宁县</t>
  </si>
  <si>
    <t>邵阳县</t>
  </si>
  <si>
    <t>城步苗族自治县</t>
  </si>
  <si>
    <t>绥宁县</t>
  </si>
  <si>
    <t>合  计</t>
  </si>
  <si>
    <t>表7：</t>
  </si>
  <si>
    <t>项  目</t>
  </si>
  <si>
    <t>文化体育与传媒支出</t>
  </si>
  <si>
    <t>医疗卫生与计划生育支出</t>
  </si>
  <si>
    <t>资源勘探信息等支出</t>
  </si>
  <si>
    <t>商业服务业等支出</t>
  </si>
  <si>
    <t>合计</t>
  </si>
  <si>
    <t>表9：</t>
  </si>
  <si>
    <t>预算数</t>
  </si>
  <si>
    <t>一、国有土地收益基金收入</t>
  </si>
  <si>
    <t>二、农业土地开发资金收入</t>
  </si>
  <si>
    <t>三、国有土地使用权出让收入</t>
  </si>
  <si>
    <t>四、彩票公益金收入</t>
  </si>
  <si>
    <t>五、城市基础设施配套费收入</t>
  </si>
  <si>
    <t>六、污水处理费收入</t>
  </si>
  <si>
    <t>七、其他政府性基金收入</t>
  </si>
  <si>
    <t>本年基金收入合计</t>
  </si>
  <si>
    <t>地方政府债券收入</t>
  </si>
  <si>
    <t>上年结余</t>
  </si>
  <si>
    <t>收入总计</t>
  </si>
  <si>
    <t>表10：</t>
  </si>
  <si>
    <t>一、文化旅游体育与传媒</t>
  </si>
  <si>
    <t>二、社会保障和就业</t>
  </si>
  <si>
    <t>三、城乡社区事务</t>
  </si>
  <si>
    <t xml:space="preserve">  国有土地使用权出让收入安排的支出</t>
  </si>
  <si>
    <t xml:space="preserve">    征地和拆迁补偿支出</t>
  </si>
  <si>
    <t xml:space="preserve">    城市建设支出</t>
  </si>
  <si>
    <t xml:space="preserve">    其他国有土地使用权出让收入安排的支出</t>
  </si>
  <si>
    <t xml:space="preserve">  国有土地收益基金安排的支出</t>
  </si>
  <si>
    <t xml:space="preserve">  农业土地开发资金支出</t>
  </si>
  <si>
    <t xml:space="preserve">  城市基础设施配套费支出</t>
  </si>
  <si>
    <t xml:space="preserve">    其他城市基础设施配套费安排的支出</t>
  </si>
  <si>
    <t xml:space="preserve">  污水处理费支出</t>
  </si>
  <si>
    <t xml:space="preserve">    污水处理设施建设和运营</t>
  </si>
  <si>
    <t>四、农林水事务</t>
  </si>
  <si>
    <t>五、交通运输支出</t>
  </si>
  <si>
    <t>六、商业服务业等事务</t>
  </si>
  <si>
    <t>七、债务付息支出</t>
  </si>
  <si>
    <t>八、其他政府性基金支出</t>
  </si>
  <si>
    <t>本年基金支出合计</t>
  </si>
  <si>
    <t>化债支出</t>
  </si>
  <si>
    <t>补助下级支出</t>
  </si>
  <si>
    <t>地方政府债券支出</t>
  </si>
  <si>
    <t>结转下年支出</t>
  </si>
  <si>
    <t>支出总计</t>
  </si>
  <si>
    <t>表11：</t>
  </si>
  <si>
    <t>表12：</t>
  </si>
  <si>
    <t>表13：</t>
  </si>
  <si>
    <t>地区</t>
  </si>
  <si>
    <t>表14：</t>
  </si>
  <si>
    <t>项    目</t>
  </si>
  <si>
    <t xml:space="preserve">  国家电影事业发展专项资金安排的支出</t>
  </si>
  <si>
    <t xml:space="preserve">    资助国产影片放映</t>
  </si>
  <si>
    <t xml:space="preserve">    其他国家电影事业发展专项资金支出</t>
  </si>
  <si>
    <t xml:space="preserve">  大中型水库移民后期扶持基金支出</t>
  </si>
  <si>
    <t xml:space="preserve">    移民补助</t>
  </si>
  <si>
    <t xml:space="preserve">    基础设施建设和经济发展</t>
  </si>
  <si>
    <t xml:space="preserve">  小型水库移民后期扶持基金支出</t>
  </si>
  <si>
    <t xml:space="preserve">    土地出让业务支出</t>
  </si>
  <si>
    <t xml:space="preserve">   彩票公益金安排的支出</t>
  </si>
  <si>
    <t xml:space="preserve">     用于社会福利的彩票公益金支出</t>
  </si>
  <si>
    <t xml:space="preserve">     用于体育事业的彩票公益金支出</t>
  </si>
  <si>
    <t xml:space="preserve">     用于教育事业的彩票公益金支出</t>
  </si>
  <si>
    <t xml:space="preserve">     用于残疾人事业的彩票公益金支出</t>
  </si>
  <si>
    <t xml:space="preserve">     用于城乡医疗救助的彩票公益金支出</t>
  </si>
  <si>
    <t>一、本年收入</t>
  </si>
  <si>
    <t xml:space="preserve">  利润收入</t>
  </si>
  <si>
    <t xml:space="preserve">  股利、股息收入</t>
  </si>
  <si>
    <t xml:space="preserve">  产权转让收入</t>
  </si>
  <si>
    <t xml:space="preserve">  清算收入</t>
  </si>
  <si>
    <t xml:space="preserve">  其他国有资本经营预算收入</t>
  </si>
  <si>
    <t>二、上级补助收入</t>
  </si>
  <si>
    <t>三、上年结转</t>
  </si>
  <si>
    <t>一、本年支出</t>
  </si>
  <si>
    <t xml:space="preserve">  解决历史遗留问题及改革成本支出</t>
  </si>
  <si>
    <t xml:space="preserve">  国有企业资本金注入</t>
  </si>
  <si>
    <t xml:space="preserve">  金融国有资本经营预算支出</t>
  </si>
  <si>
    <t xml:space="preserve">  其他国有资本经营预算支出</t>
  </si>
  <si>
    <t>二、补助下级支出</t>
  </si>
  <si>
    <t>三、调出资金</t>
  </si>
  <si>
    <t>四、结转下年</t>
  </si>
  <si>
    <t>表17：</t>
  </si>
  <si>
    <t>表18：</t>
  </si>
  <si>
    <t>单位：亿元</t>
  </si>
  <si>
    <t>余额</t>
  </si>
  <si>
    <t>邵阳市</t>
  </si>
  <si>
    <r>
      <t>2022</t>
    </r>
    <r>
      <rPr>
        <b/>
        <sz val="18"/>
        <rFont val="宋体"/>
        <family val="3"/>
        <charset val="134"/>
      </rPr>
      <t>年全市一般公共预算收入总表</t>
    </r>
    <phoneticPr fontId="50" type="noConversion"/>
  </si>
  <si>
    <r>
      <t>1、202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年全市一般公共预算收入总表</t>
    </r>
    <phoneticPr fontId="50" type="noConversion"/>
  </si>
  <si>
    <r>
      <t>2、202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年全市一般公共预算支出总表</t>
    </r>
    <phoneticPr fontId="50" type="noConversion"/>
  </si>
  <si>
    <r>
      <t>3、202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年市级一般公共预算收入预算表</t>
    </r>
    <phoneticPr fontId="50" type="noConversion"/>
  </si>
  <si>
    <r>
      <t>4、202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年市级一般公共预算支出预算表</t>
    </r>
    <phoneticPr fontId="50" type="noConversion"/>
  </si>
  <si>
    <r>
      <t>5、202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年市级一般公共预算支出明细表</t>
    </r>
    <phoneticPr fontId="50" type="noConversion"/>
  </si>
  <si>
    <r>
      <t>6、202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年邵阳市本级对县市区税收返还和转移支付分地区预算表</t>
    </r>
    <phoneticPr fontId="50" type="noConversion"/>
  </si>
  <si>
    <r>
      <t>7、202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年一般公共预算市级对县级专项转移支付分项目预算表</t>
    </r>
    <phoneticPr fontId="50" type="noConversion"/>
  </si>
  <si>
    <t>2022年全市一般公共预算支出总表</t>
    <phoneticPr fontId="50" type="noConversion"/>
  </si>
  <si>
    <r>
      <t>202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年预算</t>
    </r>
    <phoneticPr fontId="50" type="noConversion"/>
  </si>
  <si>
    <t>2022年市级一般公共预算收入预算表</t>
  </si>
  <si>
    <t>2022年        预算数</t>
  </si>
  <si>
    <t>2022年市级一般公共预算支出预算表</t>
  </si>
  <si>
    <t>2022年市级一般公共预算支出明细表</t>
  </si>
  <si>
    <t>2022年预算数</t>
  </si>
  <si>
    <t>2022年邵阳市本级对县市区税收返还和转移支付分地区预算表</t>
  </si>
  <si>
    <t>2022年预算</t>
  </si>
  <si>
    <t>2022年一般公共预算市级对县级专项转移支付分项目预算表</t>
  </si>
  <si>
    <t>2022年全市政府性基金收入预算表</t>
  </si>
  <si>
    <t>2022年全市政府性基金支出预算出表</t>
  </si>
  <si>
    <t>2022年市本级政府性基金收入预算表</t>
  </si>
  <si>
    <t>2022年市本级政府性基金支出预算表</t>
  </si>
  <si>
    <t>2022年市级政府性基金转移支付分地区预算表</t>
  </si>
  <si>
    <t>2022年市本级政府性基金转移支付分项目预算表</t>
  </si>
  <si>
    <t>2022年市本级国有资本经营收入预算表</t>
  </si>
  <si>
    <t>2022年市本级国有资本经营支出预算表</t>
  </si>
  <si>
    <t>2021年        预算数</t>
  </si>
  <si>
    <t>2021年        完成数      （预计）</t>
  </si>
  <si>
    <t>2022年          预算数</t>
  </si>
  <si>
    <t xml:space="preserve"> 2.企业所得税28％</t>
  </si>
  <si>
    <t xml:space="preserve"> 3.所得税退税</t>
  </si>
  <si>
    <t xml:space="preserve"> 4.个人所得税28％</t>
  </si>
  <si>
    <t xml:space="preserve"> 5.资源税75％</t>
  </si>
  <si>
    <t xml:space="preserve"> 6.城市维护建设税</t>
  </si>
  <si>
    <t xml:space="preserve"> 7.房产税</t>
  </si>
  <si>
    <t xml:space="preserve"> 8.印花税</t>
  </si>
  <si>
    <t xml:space="preserve"> 9.城镇土地使用税70％</t>
  </si>
  <si>
    <t xml:space="preserve"> 10.土地增值税</t>
  </si>
  <si>
    <t xml:space="preserve"> 11.车船税</t>
  </si>
  <si>
    <t xml:space="preserve"> 12.耕地占用税</t>
  </si>
  <si>
    <t xml:space="preserve"> 13.契税</t>
  </si>
  <si>
    <t xml:space="preserve"> 14.烟叶税</t>
  </si>
  <si>
    <t xml:space="preserve"> 15.环境保护税</t>
  </si>
  <si>
    <t xml:space="preserve"> 16.其他税收收入</t>
  </si>
  <si>
    <t xml:space="preserve"> 5.捐赠收入</t>
  </si>
  <si>
    <t xml:space="preserve"> 6.政府住房基金收入</t>
  </si>
  <si>
    <t xml:space="preserve"> 7.国有资源（资产）有偿使用收入</t>
  </si>
  <si>
    <t xml:space="preserve">    上划中央其他税收</t>
  </si>
  <si>
    <t xml:space="preserve">      专项业务及机关事务管理</t>
  </si>
  <si>
    <t xml:space="preserve">  　  税收业务</t>
  </si>
  <si>
    <t xml:space="preserve">      巡视工作</t>
  </si>
  <si>
    <t xml:space="preserve">      知识产权战略和规划</t>
  </si>
  <si>
    <t xml:space="preserve">      国际合作与交流</t>
  </si>
  <si>
    <t xml:space="preserve">      宣传管理</t>
  </si>
  <si>
    <t xml:space="preserve">      信息安全事务</t>
  </si>
  <si>
    <t xml:space="preserve">      市场主体管理</t>
  </si>
  <si>
    <t xml:space="preserve">      市场秩序执法</t>
  </si>
  <si>
    <t xml:space="preserve">      质量基础</t>
  </si>
  <si>
    <t xml:space="preserve">      质量安全监管</t>
  </si>
  <si>
    <t xml:space="preserve">      食品安全监管</t>
  </si>
  <si>
    <t xml:space="preserve">      对外合作活动</t>
  </si>
  <si>
    <t xml:space="preserve">      特勤业务</t>
  </si>
  <si>
    <t xml:space="preserve">      移民事务</t>
  </si>
  <si>
    <t xml:space="preserve">      律师管理</t>
  </si>
  <si>
    <t xml:space="preserve">      公共法律服务</t>
  </si>
  <si>
    <t xml:space="preserve">      国家司法救助支出</t>
  </si>
  <si>
    <t xml:space="preserve">      中等职业教育</t>
  </si>
  <si>
    <t xml:space="preserve">      实验室及相关设施</t>
  </si>
  <si>
    <t xml:space="preserve">      科技人才队伍建设</t>
  </si>
  <si>
    <t xml:space="preserve">      共性技术研究与开发</t>
  </si>
  <si>
    <t xml:space="preserve">      其他科技重大项目</t>
  </si>
  <si>
    <t xml:space="preserve">      文化和旅游管理事务</t>
  </si>
  <si>
    <t xml:space="preserve">      监测监管</t>
  </si>
  <si>
    <t xml:space="preserve">      传输发射</t>
  </si>
  <si>
    <t xml:space="preserve">      广播电视事务</t>
  </si>
  <si>
    <t xml:space="preserve">    其他文化旅游体育与传媒支出</t>
  </si>
  <si>
    <t xml:space="preserve">      其他文化旅游体育与传媒支出</t>
  </si>
  <si>
    <t xml:space="preserve">      社会组织管理</t>
  </si>
  <si>
    <t xml:space="preserve">      基层政权建设和社区治理</t>
  </si>
  <si>
    <t xml:space="preserve">    行政事业单位养老支出</t>
  </si>
  <si>
    <t xml:space="preserve">      行政单位离退休</t>
  </si>
  <si>
    <t xml:space="preserve">      对机关事业单位职业年金的补助</t>
  </si>
  <si>
    <t xml:space="preserve">      其他行政事业单位养老支出</t>
  </si>
  <si>
    <t xml:space="preserve">      促进创业补贴</t>
  </si>
  <si>
    <t xml:space="preserve">      康复辅具</t>
  </si>
  <si>
    <t xml:space="preserve">      养老服务</t>
  </si>
  <si>
    <t xml:space="preserve">    财政代缴社会保险费支出</t>
  </si>
  <si>
    <t xml:space="preserve">      财政代缴城乡居民基本养老保险费支出</t>
  </si>
  <si>
    <t xml:space="preserve">      财政代缴其他社会保险费支出</t>
  </si>
  <si>
    <t xml:space="preserve">      妇幼保健医院</t>
  </si>
  <si>
    <t xml:space="preserve">      康复医院</t>
  </si>
  <si>
    <t xml:space="preserve">      重大公共卫生服务</t>
  </si>
  <si>
    <t xml:space="preserve">      其他卫生健康支出</t>
  </si>
  <si>
    <t xml:space="preserve">      土壤</t>
  </si>
  <si>
    <t xml:space="preserve">    退耕还林还草</t>
  </si>
  <si>
    <t xml:space="preserve">      其他退耕还林还草支出</t>
  </si>
  <si>
    <t xml:space="preserve">      能源节约利用</t>
  </si>
  <si>
    <t xml:space="preserve">      生态环境监测与信息</t>
  </si>
  <si>
    <t xml:space="preserve">      生态环境执法监察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</si>
  <si>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</si>
  <si>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</si>
  <si>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</si>
  <si>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  可再生能源</t>
  </si>
  <si>
    <t xml:space="preserve">      循环经济</t>
  </si>
  <si>
    <t xml:space="preserve">    农业农村</t>
  </si>
  <si>
    <t xml:space="preserve">      农业生产发展</t>
  </si>
  <si>
    <t xml:space="preserve">      农村合作经济</t>
  </si>
  <si>
    <t xml:space="preserve">      农村社会事业</t>
  </si>
  <si>
    <t xml:space="preserve">      农田建设</t>
  </si>
  <si>
    <t xml:space="preserve">      其他农业农村支出</t>
  </si>
  <si>
    <t xml:space="preserve">      森林资源培育</t>
  </si>
  <si>
    <t xml:space="preserve">      林业草原防灾减灾</t>
  </si>
  <si>
    <t xml:space="preserve">      农村水利</t>
  </si>
  <si>
    <t xml:space="preserve">      水利建设征地及移民支出</t>
  </si>
  <si>
    <t xml:space="preserve">      南水北调工程管理</t>
  </si>
  <si>
    <t xml:space="preserve">      对村级公益事业建设的补助</t>
  </si>
  <si>
    <t xml:space="preserve">  资源勘探工业信息等支出</t>
  </si>
  <si>
    <t xml:space="preserve">      无线电及信息通信监管</t>
  </si>
  <si>
    <t xml:space="preserve">      工程建设及运行维护</t>
  </si>
  <si>
    <t xml:space="preserve">      产业发展</t>
  </si>
  <si>
    <t xml:space="preserve">      减免房租补贴</t>
  </si>
  <si>
    <t xml:space="preserve">    其他资源勘探工业信息等支出</t>
  </si>
  <si>
    <t xml:space="preserve">      其他资源勘探工业信息等支出</t>
  </si>
  <si>
    <t xml:space="preserve">      重点企业贷款贴息</t>
  </si>
  <si>
    <t xml:space="preserve">      自然资源利用与保护</t>
  </si>
  <si>
    <t xml:space="preserve">      自然资源调查与确权登记</t>
  </si>
  <si>
    <t xml:space="preserve">      地质勘查与矿产资源管理</t>
  </si>
  <si>
    <t xml:space="preserve">      海域与海岛管理</t>
  </si>
  <si>
    <t xml:space="preserve">      自然资源国际合作与海洋权益维护</t>
  </si>
  <si>
    <t xml:space="preserve">      自然资源卫星</t>
  </si>
  <si>
    <t xml:space="preserve">      深海调查与资源开发</t>
  </si>
  <si>
    <t xml:space="preserve">      海洋战略规划与预警监测</t>
  </si>
  <si>
    <t xml:space="preserve">      基础测绘与地理信息监管</t>
  </si>
  <si>
    <t xml:space="preserve">      老旧小区改造</t>
  </si>
  <si>
    <t xml:space="preserve">      住房租赁市场发展</t>
  </si>
  <si>
    <t xml:space="preserve">    粮油物资事务</t>
  </si>
  <si>
    <t xml:space="preserve">      财务和审计支出</t>
  </si>
  <si>
    <t xml:space="preserve">      信息统计</t>
  </si>
  <si>
    <t xml:space="preserve">      设施建设</t>
  </si>
  <si>
    <t xml:space="preserve">      设施安全</t>
  </si>
  <si>
    <t xml:space="preserve">      物资保管保养</t>
  </si>
  <si>
    <t xml:space="preserve">      其他粮油物资事务支出</t>
  </si>
  <si>
    <t xml:space="preserve">      成品油储备</t>
  </si>
  <si>
    <t xml:space="preserve">      应急物资储备</t>
  </si>
  <si>
    <t xml:space="preserve">      其他自然灾害救灾及恢复重建支出</t>
  </si>
  <si>
    <t xml:space="preserve">      其他灾害防治及应急管理支出</t>
  </si>
  <si>
    <t xml:space="preserve">  预备费</t>
  </si>
  <si>
    <t>公共安全</t>
  </si>
  <si>
    <t>社会保障和就业</t>
  </si>
  <si>
    <t>自然资源海洋气象等支出</t>
    <phoneticPr fontId="50" type="noConversion"/>
  </si>
  <si>
    <r>
      <t>2021</t>
    </r>
    <r>
      <rPr>
        <sz val="10"/>
        <rFont val="宋体"/>
        <family val="3"/>
        <charset val="134"/>
      </rPr>
      <t>年预计执行数</t>
    </r>
    <phoneticPr fontId="50" type="noConversion"/>
  </si>
  <si>
    <t>　　农村基础设施建设支出</t>
    <phoneticPr fontId="50" type="noConversion"/>
  </si>
  <si>
    <t>2021年全市政府债务余额和限额情况表</t>
    <phoneticPr fontId="2" type="noConversion"/>
  </si>
  <si>
    <t>政府债务余额情况</t>
  </si>
  <si>
    <t>政府债务限额情况</t>
  </si>
  <si>
    <t>一般债务</t>
  </si>
  <si>
    <t>专项债务</t>
  </si>
  <si>
    <t>占比%</t>
  </si>
  <si>
    <t>邵阳市本级</t>
  </si>
  <si>
    <r>
      <t>表2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：</t>
    </r>
    <phoneticPr fontId="50" type="noConversion"/>
  </si>
  <si>
    <t>2021年市本级政府债务余额和限额情况表</t>
    <phoneticPr fontId="2" type="noConversion"/>
  </si>
  <si>
    <r>
      <t>表2</t>
    </r>
    <r>
      <rPr>
        <sz val="12"/>
        <rFont val="宋体"/>
        <family val="3"/>
        <charset val="134"/>
      </rPr>
      <t>4</t>
    </r>
    <r>
      <rPr>
        <sz val="12"/>
        <rFont val="宋体"/>
        <family val="3"/>
        <charset val="134"/>
      </rPr>
      <t>：</t>
    </r>
    <phoneticPr fontId="2" type="noConversion"/>
  </si>
  <si>
    <t>表32：</t>
  </si>
  <si>
    <t xml:space="preserve">                                                                                                         单位：万元</t>
  </si>
  <si>
    <t>行次</t>
  </si>
  <si>
    <t>企业基本养老保险基金</t>
  </si>
  <si>
    <t>机关事业基本养老保险基金</t>
  </si>
  <si>
    <t>失业保险基金</t>
  </si>
  <si>
    <t>城镇职工医疗、城乡居民医疗、保险基金</t>
  </si>
  <si>
    <t>工伤保险基金</t>
  </si>
  <si>
    <t>被征地农民保障资金</t>
  </si>
  <si>
    <t xml:space="preserve">一、上年结余 </t>
  </si>
  <si>
    <t>二、本年收入</t>
  </si>
  <si>
    <t>1、基金保费 收入</t>
  </si>
  <si>
    <t>2、利息收入</t>
  </si>
  <si>
    <t>3、财政补贴收入</t>
  </si>
  <si>
    <t>4、其他收入</t>
  </si>
  <si>
    <t>5、转移收入</t>
  </si>
  <si>
    <t>6、上级补助收入</t>
  </si>
  <si>
    <t>7、下级上解收入</t>
  </si>
  <si>
    <t>三、本年支出</t>
  </si>
  <si>
    <t>1、基本待遇支出</t>
  </si>
  <si>
    <t>8、其他支出</t>
  </si>
  <si>
    <t>9、转移支出</t>
  </si>
  <si>
    <t>10、补助下级支出</t>
  </si>
  <si>
    <t>11、上解上级支出</t>
  </si>
  <si>
    <t>四、年末滚存结余</t>
  </si>
  <si>
    <t>其中：当年结余</t>
  </si>
  <si>
    <t>注：企业基本养老保险基金实行省级统筹，省里统一编制预决算。2021年工伤、医保实行市级统筹，市里统一编制预决算。</t>
  </si>
  <si>
    <t>2022年邵阳市本级社会保险基金预算汇总表</t>
    <phoneticPr fontId="50" type="noConversion"/>
  </si>
  <si>
    <t xml:space="preserve">  国有企业政策性补贴</t>
  </si>
  <si>
    <r>
      <t>1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、市级国有资本经营收入预算表</t>
    </r>
    <phoneticPr fontId="50" type="noConversion"/>
  </si>
  <si>
    <r>
      <t>1</t>
    </r>
    <r>
      <rPr>
        <sz val="12"/>
        <rFont val="宋体"/>
        <family val="3"/>
        <charset val="134"/>
      </rPr>
      <t>6</t>
    </r>
    <r>
      <rPr>
        <sz val="12"/>
        <rFont val="宋体"/>
        <family val="3"/>
        <charset val="134"/>
      </rPr>
      <t>、市级国有资本经营支出预算表</t>
    </r>
    <phoneticPr fontId="50" type="noConversion"/>
  </si>
  <si>
    <t>17、2022年邵阳市本级社会保险基金预算汇总表</t>
    <phoneticPr fontId="50" type="noConversion"/>
  </si>
  <si>
    <t>18、2021年全市政府债务余额和限额情况表</t>
    <phoneticPr fontId="50" type="noConversion"/>
  </si>
  <si>
    <t>19、2021年市本级政府债务余额和限额情况表</t>
    <phoneticPr fontId="50" type="noConversion"/>
  </si>
  <si>
    <t>总计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</si>
  <si>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</si>
  <si>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</si>
  <si>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</si>
  <si>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</si>
  <si>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</si>
  <si>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</si>
  <si>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</si>
  <si>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</si>
  <si>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</si>
  <si>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</si>
  <si>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</si>
  <si>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</si>
  <si>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</si>
  <si>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</si>
  <si>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</si>
  <si>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</si>
  <si>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</si>
  <si>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</si>
  <si>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</si>
  <si>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</si>
  <si>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</si>
  <si>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</si>
  <si>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</si>
  <si>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</si>
  <si>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</si>
  <si>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</si>
  <si>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</si>
  <si>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</si>
  <si>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</si>
  <si>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</si>
  <si>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</si>
  <si>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</si>
  <si>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</si>
  <si>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</si>
  <si>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</si>
  <si>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</si>
  <si>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</si>
  <si>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</si>
  <si>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</si>
  <si>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</si>
  <si>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</si>
  <si>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抚恤金</t>
  </si>
  <si>
    <t>生活补助</t>
  </si>
  <si>
    <t>救济费</t>
  </si>
  <si>
    <t>医疗费补助</t>
  </si>
  <si>
    <t>奖励金</t>
  </si>
  <si>
    <t>其他对个人和家庭的补助</t>
  </si>
  <si>
    <t>房屋建筑物购建</t>
  </si>
  <si>
    <t>其他基本建设支出</t>
  </si>
  <si>
    <t>办公设备购置</t>
  </si>
  <si>
    <t>专用设备购置</t>
  </si>
  <si>
    <t>基础设施建设</t>
  </si>
  <si>
    <t>大型修缮</t>
  </si>
  <si>
    <t>信息网络及软件购置更新</t>
  </si>
  <si>
    <t>公务用车购置</t>
  </si>
  <si>
    <t>文物和陈列品购置</t>
  </si>
  <si>
    <t>其他资本性支出</t>
  </si>
  <si>
    <t>费用补贴</t>
  </si>
  <si>
    <t>其他对企业补助</t>
  </si>
  <si>
    <t>（一）一般公共服务支出</t>
  </si>
  <si>
    <t>（二）外交支出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</si>
  <si>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</si>
  <si>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</si>
  <si>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</si>
  <si>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</si>
  <si>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</si>
  <si>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</si>
  <si>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</si>
  <si>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</si>
  <si>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</si>
  <si>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</si>
  <si>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</si>
  <si>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</si>
  <si>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</si>
  <si>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</si>
  <si>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</si>
  <si>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</si>
  <si>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</si>
  <si>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</si>
  <si>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</si>
  <si>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</si>
  <si>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</si>
  <si>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</si>
  <si>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</si>
  <si>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</si>
  <si>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</si>
  <si>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</si>
  <si>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</si>
  <si>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</si>
  <si>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一般公共预算支出经济分类预算表</t>
    <phoneticPr fontId="50" type="noConversion"/>
  </si>
  <si>
    <t>8、市本级一般公共预算支出经济分类预算表</t>
    <phoneticPr fontId="50" type="noConversion"/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</si>
</sst>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#,##0_ "/>
    <numFmt numFmtId="178" formatCode="0.00_ "/>
    <numFmt numFmtId="179" formatCode="#,##0_);[Red]\(#,##0\)"/>
    <numFmt numFmtId="180" formatCode="0_ "/>
    <numFmt numFmtId="181" formatCode="0_);[Red]\(0\)"/>
  </numFmts>
  <fonts count="68">
    <font>
      <sz val="12"/>
      <name val="宋体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2"/>
      <name val="SimSun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12"/>
      <name val="Arial"/>
      <family val="2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sz val="12"/>
      <color indexed="8"/>
      <name val="宋体"/>
      <family val="3"/>
      <charset val="134"/>
    </font>
    <font>
      <sz val="18"/>
      <name val="Times New Roman"/>
      <family val="1"/>
    </font>
    <font>
      <sz val="11"/>
      <name val="Times New Roman"/>
      <family val="1"/>
    </font>
    <font>
      <sz val="11"/>
      <name val="仿宋_GB2312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11"/>
      <name val="仿宋_GB2312"/>
      <family val="3"/>
      <charset val="134"/>
    </font>
    <font>
      <b/>
      <sz val="16"/>
      <name val="Arial"/>
      <family val="2"/>
    </font>
    <font>
      <sz val="12"/>
      <name val="Arial"/>
      <family val="2"/>
    </font>
    <font>
      <b/>
      <sz val="14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name val="Arial"/>
      <family val="2"/>
    </font>
    <font>
      <b/>
      <sz val="18"/>
      <name val="华文宋体"/>
      <family val="3"/>
      <charset val="134"/>
    </font>
    <font>
      <b/>
      <sz val="12"/>
      <name val="宋体"/>
      <family val="3"/>
      <charset val="134"/>
    </font>
    <font>
      <b/>
      <sz val="20"/>
      <name val="黑体"/>
      <family val="3"/>
      <charset val="134"/>
    </font>
    <font>
      <b/>
      <sz val="12"/>
      <name val="楷体_GB2312"/>
      <family val="3"/>
      <charset val="134"/>
    </font>
    <font>
      <sz val="12"/>
      <name val="楷体_GB2312"/>
      <family val="3"/>
      <charset val="134"/>
    </font>
    <font>
      <sz val="10"/>
      <name val="Arial"/>
      <family val="2"/>
    </font>
    <font>
      <sz val="12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4"/>
      <name val="华文宋体"/>
      <family val="3"/>
      <charset val="134"/>
    </font>
    <font>
      <sz val="9"/>
      <color indexed="8"/>
      <name val="宋体"/>
      <family val="3"/>
      <charset val="134"/>
    </font>
    <font>
      <b/>
      <sz val="14"/>
      <name val="Arial"/>
      <family val="2"/>
    </font>
    <font>
      <b/>
      <sz val="12"/>
      <color indexed="8"/>
      <name val="宋体"/>
      <family val="3"/>
      <charset val="134"/>
    </font>
    <font>
      <sz val="11"/>
      <name val="楷体_GB2312"/>
      <family val="3"/>
      <charset val="134"/>
    </font>
    <font>
      <b/>
      <sz val="18"/>
      <name val="Times New Roman"/>
      <family val="1"/>
    </font>
    <font>
      <sz val="24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2"/>
      <name val="Arial"/>
      <family val="2"/>
    </font>
    <font>
      <sz val="11"/>
      <color indexed="20"/>
      <name val="宋体"/>
      <family val="3"/>
      <charset val="134"/>
    </font>
    <font>
      <b/>
      <sz val="12"/>
      <name val="Times New Roman"/>
      <family val="1"/>
    </font>
    <font>
      <sz val="10"/>
      <color indexed="8"/>
      <name val="Arial"/>
      <family val="2"/>
    </font>
    <font>
      <sz val="11"/>
      <color indexed="20"/>
      <name val="Tahoma"/>
      <family val="2"/>
    </font>
    <font>
      <sz val="11"/>
      <color indexed="17"/>
      <name val="宋体"/>
      <family val="3"/>
      <charset val="134"/>
    </font>
    <font>
      <sz val="7"/>
      <name val="Small Fonts"/>
      <family val="2"/>
    </font>
    <font>
      <sz val="11"/>
      <color indexed="17"/>
      <name val="Tahoma"/>
      <family val="2"/>
    </font>
    <font>
      <sz val="10"/>
      <name val="MS Sans Serif"/>
      <family val="2"/>
    </font>
    <font>
      <sz val="12"/>
      <name val="Courier"/>
      <family val="3"/>
    </font>
    <font>
      <sz val="10"/>
      <name val="Helv"/>
      <family val="2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2"/>
      <color indexed="8"/>
      <name val="楷体_GB2312"/>
      <family val="3"/>
      <charset val="134"/>
    </font>
    <font>
      <sz val="10"/>
      <name val="楷体_GB2312"/>
      <family val="3"/>
      <charset val="134"/>
    </font>
    <font>
      <b/>
      <sz val="10"/>
      <name val="宋体"/>
      <family val="3"/>
      <charset val="134"/>
    </font>
    <font>
      <b/>
      <sz val="20"/>
      <name val="宋体"/>
      <family val="3"/>
      <charset val="134"/>
    </font>
    <font>
      <sz val="18"/>
      <color indexed="8"/>
      <name val="黑体"/>
      <family val="3"/>
      <charset val="134"/>
    </font>
    <font>
      <sz val="12"/>
      <color indexed="8"/>
      <name val="宋体_GB2312"/>
      <charset val="134"/>
    </font>
    <font>
      <sz val="12"/>
      <color indexed="8"/>
      <name val="仿宋"/>
      <family val="3"/>
      <charset val="134"/>
    </font>
    <font>
      <sz val="12"/>
      <name val="仿宋"/>
      <family val="3"/>
      <charset val="134"/>
    </font>
    <font>
      <b/>
      <sz val="13"/>
      <name val="仿宋"/>
      <family val="3"/>
      <charset val="134"/>
    </font>
    <font>
      <b/>
      <sz val="12"/>
      <name val="仿宋"/>
      <family val="3"/>
      <charset val="134"/>
    </font>
    <font>
      <b/>
      <sz val="13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name val="Times New Roman"/>
      <family val="1"/>
    </font>
    <font>
      <b/>
      <sz val="19"/>
      <name val="SimSun"/>
      <charset val="134"/>
    </font>
    <font>
      <b/>
      <sz val="10"/>
      <name val="SimSun"/>
      <charset val="134"/>
    </font>
    <font>
      <b/>
      <sz val="9"/>
      <name val="SimSun"/>
      <charset val="134"/>
    </font>
    <font>
      <sz val="9"/>
      <name val="SimSun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0">
    <xf numFmtId="0" fontId="0" fillId="0" borderId="0">
      <alignment vertical="center"/>
    </xf>
    <xf numFmtId="0" fontId="20" fillId="0" borderId="0"/>
    <xf numFmtId="176" fontId="40" fillId="0" borderId="0" applyFill="0" applyBorder="0" applyAlignment="0"/>
    <xf numFmtId="0" fontId="39" fillId="0" borderId="0" applyNumberFormat="0" applyFill="0" applyBorder="0" applyAlignment="0" applyProtection="0"/>
    <xf numFmtId="0" fontId="20" fillId="0" borderId="0"/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37" fontId="43" fillId="0" borderId="0"/>
    <xf numFmtId="0" fontId="5" fillId="0" borderId="0" applyNumberFormat="0" applyFill="0" applyBorder="0" applyAlignment="0" applyProtection="0"/>
    <xf numFmtId="0" fontId="38" fillId="2" borderId="0" applyNumberFormat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48" fillId="0" borderId="0"/>
    <xf numFmtId="0" fontId="48" fillId="0" borderId="0"/>
    <xf numFmtId="0" fontId="48" fillId="0" borderId="0">
      <alignment vertical="center"/>
    </xf>
    <xf numFmtId="0" fontId="48" fillId="0" borderId="0">
      <alignment vertical="center"/>
    </xf>
    <xf numFmtId="0" fontId="48" fillId="0" borderId="0"/>
    <xf numFmtId="0" fontId="48" fillId="0" borderId="0"/>
    <xf numFmtId="0" fontId="48" fillId="0" borderId="0"/>
    <xf numFmtId="0" fontId="20" fillId="0" borderId="0"/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5" fillId="0" borderId="0"/>
    <xf numFmtId="41" fontId="48" fillId="0" borderId="0" applyFont="0" applyFill="0" applyBorder="0" applyAlignment="0" applyProtection="0"/>
    <xf numFmtId="4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43" fontId="48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41" fontId="48" fillId="0" borderId="0" applyFont="0" applyFill="0" applyBorder="0" applyAlignment="0" applyProtection="0">
      <alignment vertical="center"/>
    </xf>
    <xf numFmtId="0" fontId="46" fillId="0" borderId="0"/>
    <xf numFmtId="0" fontId="47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20" fillId="0" borderId="0"/>
    <xf numFmtId="0" fontId="20" fillId="0" borderId="0"/>
  </cellStyleXfs>
  <cellXfs count="267">
    <xf numFmtId="0" fontId="0" fillId="0" borderId="0" xfId="0">
      <alignment vertical="center"/>
    </xf>
    <xf numFmtId="0" fontId="48" fillId="0" borderId="0" xfId="20">
      <alignment vertical="center"/>
    </xf>
    <xf numFmtId="0" fontId="1" fillId="0" borderId="0" xfId="20" applyFont="1">
      <alignment vertical="center"/>
    </xf>
    <xf numFmtId="0" fontId="48" fillId="0" borderId="3" xfId="2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Border="1" applyAlignment="1"/>
    <xf numFmtId="0" fontId="1" fillId="0" borderId="0" xfId="0" applyFont="1" applyFill="1" applyBorder="1" applyAlignment="1"/>
    <xf numFmtId="0" fontId="1" fillId="0" borderId="3" xfId="0" applyFont="1" applyFill="1" applyBorder="1" applyAlignment="1">
      <alignment vertical="center"/>
    </xf>
    <xf numFmtId="0" fontId="11" fillId="0" borderId="0" xfId="20" applyNumberFormat="1" applyFont="1" applyFill="1" applyBorder="1" applyAlignment="1" applyProtection="1">
      <alignment horizontal="center" vertical="center"/>
    </xf>
    <xf numFmtId="0" fontId="12" fillId="0" borderId="0" xfId="20" applyNumberFormat="1" applyFont="1" applyFill="1" applyBorder="1" applyAlignment="1" applyProtection="1">
      <alignment horizontal="right" vertical="center"/>
    </xf>
    <xf numFmtId="0" fontId="0" fillId="0" borderId="0" xfId="0" applyFont="1" applyFill="1" applyBorder="1" applyAlignment="1"/>
    <xf numFmtId="0" fontId="5" fillId="0" borderId="0" xfId="0" applyFont="1" applyFill="1" applyBorder="1" applyAlignment="1"/>
    <xf numFmtId="0" fontId="17" fillId="4" borderId="0" xfId="0" applyFont="1" applyFill="1" applyBorder="1" applyAlignment="1"/>
    <xf numFmtId="0" fontId="7" fillId="4" borderId="0" xfId="0" applyFont="1" applyFill="1" applyBorder="1" applyAlignment="1">
      <alignment horizontal="right" vertical="center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/>
    </xf>
    <xf numFmtId="177" fontId="8" fillId="0" borderId="3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left" vertical="center"/>
    </xf>
    <xf numFmtId="0" fontId="0" fillId="0" borderId="3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vertical="center"/>
    </xf>
    <xf numFmtId="0" fontId="1" fillId="0" borderId="0" xfId="0" applyFont="1">
      <alignment vertical="center"/>
    </xf>
    <xf numFmtId="0" fontId="48" fillId="0" borderId="0" xfId="20" applyAlignment="1">
      <alignment horizontal="right" vertical="center"/>
    </xf>
    <xf numFmtId="49" fontId="0" fillId="0" borderId="3" xfId="20" applyNumberFormat="1" applyFont="1" applyFill="1" applyBorder="1" applyAlignment="1" applyProtection="1">
      <alignment horizontal="center" vertical="center" wrapText="1"/>
    </xf>
    <xf numFmtId="1" fontId="48" fillId="0" borderId="3" xfId="20" applyNumberFormat="1" applyFill="1" applyBorder="1" applyAlignment="1">
      <alignment horizontal="center" vertical="center"/>
    </xf>
    <xf numFmtId="0" fontId="19" fillId="5" borderId="3" xfId="18" applyFont="1" applyFill="1" applyBorder="1" applyAlignment="1">
      <alignment horizontal="center" vertical="center"/>
    </xf>
    <xf numFmtId="1" fontId="5" fillId="0" borderId="3" xfId="20" applyNumberFormat="1" applyFont="1" applyBorder="1" applyAlignment="1">
      <alignment horizontal="center" vertical="center"/>
    </xf>
    <xf numFmtId="0" fontId="20" fillId="0" borderId="0" xfId="25"/>
    <xf numFmtId="0" fontId="0" fillId="0" borderId="0" xfId="20" applyFont="1">
      <alignment vertical="center"/>
    </xf>
    <xf numFmtId="0" fontId="1" fillId="0" borderId="0" xfId="25" applyFont="1"/>
    <xf numFmtId="0" fontId="20" fillId="0" borderId="0" xfId="25" applyAlignment="1">
      <alignment horizontal="center"/>
    </xf>
    <xf numFmtId="178" fontId="20" fillId="0" borderId="0" xfId="25" applyNumberFormat="1" applyAlignment="1">
      <alignment horizontal="center"/>
    </xf>
    <xf numFmtId="0" fontId="21" fillId="0" borderId="0" xfId="25" applyFont="1" applyAlignment="1" applyProtection="1">
      <protection locked="0"/>
    </xf>
    <xf numFmtId="178" fontId="6" fillId="0" borderId="0" xfId="25" applyNumberFormat="1" applyFont="1"/>
    <xf numFmtId="178" fontId="7" fillId="0" borderId="0" xfId="25" applyNumberFormat="1" applyFont="1" applyAlignment="1">
      <alignment horizontal="right" vertical="center"/>
    </xf>
    <xf numFmtId="0" fontId="0" fillId="0" borderId="3" xfId="20" applyFont="1" applyBorder="1" applyAlignment="1" applyProtection="1">
      <alignment vertical="center"/>
      <protection locked="0"/>
    </xf>
    <xf numFmtId="0" fontId="0" fillId="0" borderId="3" xfId="20" applyFont="1" applyBorder="1" applyAlignment="1" applyProtection="1">
      <alignment horizontal="right" vertical="center"/>
      <protection locked="0"/>
    </xf>
    <xf numFmtId="0" fontId="0" fillId="0" borderId="3" xfId="20" applyFont="1" applyBorder="1" applyAlignment="1" applyProtection="1">
      <alignment vertical="center" wrapText="1"/>
      <protection locked="0"/>
    </xf>
    <xf numFmtId="0" fontId="0" fillId="0" borderId="3" xfId="20" applyFont="1" applyBorder="1">
      <alignment vertical="center"/>
    </xf>
    <xf numFmtId="0" fontId="1" fillId="0" borderId="3" xfId="20" applyFont="1" applyBorder="1" applyAlignment="1" applyProtection="1">
      <alignment vertical="center"/>
      <protection locked="0"/>
    </xf>
    <xf numFmtId="0" fontId="1" fillId="0" borderId="3" xfId="20" applyFont="1" applyBorder="1" applyProtection="1">
      <alignment vertical="center"/>
      <protection locked="0"/>
    </xf>
    <xf numFmtId="1" fontId="1" fillId="0" borderId="3" xfId="20" applyNumberFormat="1" applyFont="1" applyBorder="1" applyProtection="1">
      <alignment vertical="center"/>
      <protection locked="0"/>
    </xf>
    <xf numFmtId="1" fontId="22" fillId="0" borderId="3" xfId="20" applyNumberFormat="1" applyFont="1" applyFill="1" applyBorder="1" applyAlignment="1" applyProtection="1">
      <alignment horizontal="center" vertical="center"/>
      <protection locked="0"/>
    </xf>
    <xf numFmtId="1" fontId="22" fillId="0" borderId="3" xfId="0" applyNumberFormat="1" applyFont="1" applyFill="1" applyBorder="1" applyAlignment="1" applyProtection="1">
      <alignment horizontal="right" vertical="center"/>
      <protection locked="0"/>
    </xf>
    <xf numFmtId="0" fontId="0" fillId="0" borderId="0" xfId="25" applyFont="1"/>
    <xf numFmtId="3" fontId="0" fillId="0" borderId="14" xfId="42" applyNumberFormat="1" applyFont="1" applyFill="1" applyBorder="1" applyAlignment="1" applyProtection="1">
      <alignment horizontal="left" vertical="center"/>
    </xf>
    <xf numFmtId="3" fontId="1" fillId="0" borderId="3" xfId="20" applyNumberFormat="1" applyFont="1" applyFill="1" applyBorder="1" applyAlignment="1" applyProtection="1">
      <alignment vertical="center"/>
    </xf>
    <xf numFmtId="1" fontId="22" fillId="0" borderId="3" xfId="2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1" fillId="0" borderId="0" xfId="25" applyFont="1" applyFill="1" applyBorder="1" applyAlignment="1" applyProtection="1">
      <protection locked="0"/>
    </xf>
    <xf numFmtId="0" fontId="23" fillId="0" borderId="0" xfId="25" applyFont="1" applyFill="1" applyBorder="1" applyAlignment="1" applyProtection="1">
      <alignment horizontal="center"/>
      <protection locked="0"/>
    </xf>
    <xf numFmtId="178" fontId="17" fillId="0" borderId="0" xfId="25" applyNumberFormat="1" applyFont="1" applyFill="1" applyBorder="1" applyAlignment="1"/>
    <xf numFmtId="0" fontId="1" fillId="0" borderId="5" xfId="25" applyFont="1" applyFill="1" applyBorder="1" applyAlignment="1">
      <alignment horizontal="right"/>
    </xf>
    <xf numFmtId="178" fontId="0" fillId="0" borderId="6" xfId="25" applyNumberFormat="1" applyFont="1" applyFill="1" applyBorder="1" applyAlignment="1">
      <alignment horizontal="center" vertical="center" wrapText="1"/>
    </xf>
    <xf numFmtId="178" fontId="0" fillId="0" borderId="3" xfId="25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 applyProtection="1">
      <alignment vertical="center"/>
      <protection locked="0"/>
    </xf>
    <xf numFmtId="0" fontId="0" fillId="0" borderId="3" xfId="0" applyFont="1" applyFill="1" applyBorder="1" applyAlignment="1" applyProtection="1">
      <alignment horizontal="right" vertical="center"/>
      <protection locked="0"/>
    </xf>
    <xf numFmtId="0" fontId="1" fillId="0" borderId="3" xfId="0" applyFont="1" applyFill="1" applyBorder="1" applyAlignment="1" applyProtection="1">
      <alignment vertical="center" wrapText="1"/>
      <protection locked="0"/>
    </xf>
    <xf numFmtId="0" fontId="7" fillId="0" borderId="3" xfId="0" applyFont="1" applyFill="1" applyBorder="1" applyAlignment="1">
      <alignment vertical="center"/>
    </xf>
    <xf numFmtId="0" fontId="7" fillId="0" borderId="3" xfId="0" applyFont="1" applyFill="1" applyBorder="1" applyAlignment="1" applyProtection="1">
      <alignment vertical="center" wrapText="1"/>
      <protection locked="0"/>
    </xf>
    <xf numFmtId="0" fontId="7" fillId="0" borderId="3" xfId="0" applyFont="1" applyFill="1" applyBorder="1" applyAlignment="1" applyProtection="1">
      <alignment vertical="center"/>
      <protection locked="0"/>
    </xf>
    <xf numFmtId="0" fontId="1" fillId="0" borderId="3" xfId="0" applyFont="1" applyFill="1" applyBorder="1" applyAlignment="1" applyProtection="1">
      <alignment vertical="center"/>
      <protection locked="0"/>
    </xf>
    <xf numFmtId="0" fontId="0" fillId="0" borderId="3" xfId="0" applyFont="1" applyFill="1" applyBorder="1" applyAlignment="1">
      <alignment vertical="center"/>
    </xf>
    <xf numFmtId="1" fontId="24" fillId="0" borderId="3" xfId="0" applyNumberFormat="1" applyFont="1" applyFill="1" applyBorder="1" applyAlignment="1" applyProtection="1">
      <alignment horizontal="center" vertical="center"/>
      <protection locked="0"/>
    </xf>
    <xf numFmtId="1" fontId="25" fillId="0" borderId="3" xfId="0" applyNumberFormat="1" applyFont="1" applyFill="1" applyBorder="1" applyAlignment="1" applyProtection="1">
      <alignment horizontal="right" vertical="center"/>
      <protection locked="0"/>
    </xf>
    <xf numFmtId="0" fontId="26" fillId="0" borderId="0" xfId="25" applyFont="1" applyFill="1" applyBorder="1" applyAlignment="1"/>
    <xf numFmtId="0" fontId="1" fillId="0" borderId="0" xfId="25" applyFont="1" applyFill="1" applyBorder="1" applyAlignment="1"/>
    <xf numFmtId="0" fontId="26" fillId="0" borderId="0" xfId="25" applyFont="1" applyFill="1" applyBorder="1" applyAlignment="1">
      <alignment horizontal="center"/>
    </xf>
    <xf numFmtId="178" fontId="26" fillId="0" borderId="0" xfId="25" applyNumberFormat="1" applyFont="1" applyFill="1" applyBorder="1" applyAlignment="1">
      <alignment horizontal="center"/>
    </xf>
    <xf numFmtId="0" fontId="0" fillId="0" borderId="0" xfId="25" applyFont="1" applyFill="1" applyBorder="1" applyAlignment="1"/>
    <xf numFmtId="0" fontId="27" fillId="0" borderId="0" xfId="25" applyFont="1" applyFill="1" applyBorder="1" applyAlignment="1">
      <alignment horizontal="right"/>
    </xf>
    <xf numFmtId="3" fontId="0" fillId="0" borderId="14" xfId="41" applyNumberFormat="1" applyFont="1" applyFill="1" applyBorder="1" applyAlignment="1" applyProtection="1">
      <alignment horizontal="left" vertical="center"/>
    </xf>
    <xf numFmtId="3" fontId="1" fillId="0" borderId="3" xfId="0" applyNumberFormat="1" applyFont="1" applyFill="1" applyBorder="1" applyAlignment="1" applyProtection="1">
      <alignment vertical="center"/>
    </xf>
    <xf numFmtId="0" fontId="28" fillId="0" borderId="0" xfId="0" applyFont="1" applyFill="1" applyAlignment="1">
      <alignment vertical="center"/>
    </xf>
    <xf numFmtId="0" fontId="1" fillId="0" borderId="0" xfId="25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0" fillId="0" borderId="0" xfId="24" applyFont="1" applyFill="1" applyBorder="1" applyAlignment="1"/>
    <xf numFmtId="0" fontId="0" fillId="0" borderId="0" xfId="24" applyFont="1" applyBorder="1" applyAlignment="1"/>
    <xf numFmtId="0" fontId="18" fillId="0" borderId="0" xfId="24" applyFont="1" applyFill="1" applyBorder="1" applyAlignment="1">
      <alignment horizontal="center" vertical="center"/>
    </xf>
    <xf numFmtId="0" fontId="1" fillId="0" borderId="0" xfId="24" applyFont="1" applyFill="1" applyBorder="1" applyAlignment="1">
      <alignment horizontal="right" vertical="center"/>
    </xf>
    <xf numFmtId="0" fontId="9" fillId="0" borderId="3" xfId="24" applyFont="1" applyFill="1" applyBorder="1" applyAlignment="1">
      <alignment horizontal="center" vertical="center"/>
    </xf>
    <xf numFmtId="0" fontId="9" fillId="0" borderId="6" xfId="24" applyFont="1" applyFill="1" applyBorder="1" applyAlignment="1">
      <alignment horizontal="center" vertical="center"/>
    </xf>
    <xf numFmtId="0" fontId="9" fillId="0" borderId="14" xfId="24" applyNumberFormat="1" applyFont="1" applyFill="1" applyBorder="1" applyAlignment="1" applyProtection="1">
      <alignment horizontal="center" vertical="center"/>
    </xf>
    <xf numFmtId="179" fontId="9" fillId="0" borderId="3" xfId="24" applyNumberFormat="1" applyFont="1" applyFill="1" applyBorder="1" applyAlignment="1">
      <alignment horizontal="right" vertical="center"/>
    </xf>
    <xf numFmtId="0" fontId="9" fillId="0" borderId="3" xfId="24" applyNumberFormat="1" applyFont="1" applyFill="1" applyBorder="1" applyAlignment="1" applyProtection="1">
      <alignment vertical="center"/>
    </xf>
    <xf numFmtId="179" fontId="9" fillId="0" borderId="7" xfId="24" applyNumberFormat="1" applyFont="1" applyFill="1" applyBorder="1" applyAlignment="1">
      <alignment horizontal="right" vertical="center"/>
    </xf>
    <xf numFmtId="0" fontId="20" fillId="0" borderId="0" xfId="25" applyFont="1" applyBorder="1"/>
    <xf numFmtId="0" fontId="30" fillId="0" borderId="0" xfId="18" applyFont="1" applyBorder="1" applyAlignment="1">
      <alignment horizontal="center" vertical="center"/>
    </xf>
    <xf numFmtId="0" fontId="30" fillId="0" borderId="0" xfId="18" applyFont="1" applyBorder="1" applyAlignment="1"/>
    <xf numFmtId="0" fontId="1" fillId="0" borderId="0" xfId="25" applyFont="1" applyBorder="1"/>
    <xf numFmtId="0" fontId="32" fillId="5" borderId="0" xfId="18" applyFont="1" applyFill="1" applyBorder="1" applyAlignment="1">
      <alignment vertical="center"/>
    </xf>
    <xf numFmtId="0" fontId="31" fillId="0" borderId="0" xfId="18" applyFont="1" applyBorder="1" applyAlignment="1">
      <alignment horizontal="center"/>
    </xf>
    <xf numFmtId="0" fontId="7" fillId="0" borderId="0" xfId="18" applyFont="1" applyBorder="1" applyAlignment="1">
      <alignment horizontal="center"/>
    </xf>
    <xf numFmtId="0" fontId="32" fillId="5" borderId="3" xfId="18" applyFont="1" applyFill="1" applyBorder="1" applyAlignment="1">
      <alignment horizontal="center" vertical="center"/>
    </xf>
    <xf numFmtId="0" fontId="30" fillId="5" borderId="3" xfId="18" applyFont="1" applyFill="1" applyBorder="1" applyAlignment="1">
      <alignment horizontal="center" vertical="center"/>
    </xf>
    <xf numFmtId="179" fontId="19" fillId="5" borderId="3" xfId="18" applyNumberFormat="1" applyFont="1" applyFill="1" applyBorder="1" applyAlignment="1">
      <alignment horizontal="right" vertical="center"/>
    </xf>
    <xf numFmtId="179" fontId="19" fillId="5" borderId="3" xfId="18" applyNumberFormat="1" applyFont="1" applyFill="1" applyBorder="1" applyAlignment="1">
      <alignment horizontal="center" vertical="center"/>
    </xf>
    <xf numFmtId="177" fontId="19" fillId="5" borderId="3" xfId="18" applyNumberFormat="1" applyFont="1" applyFill="1" applyBorder="1" applyAlignment="1">
      <alignment horizontal="right" vertical="center"/>
    </xf>
    <xf numFmtId="0" fontId="19" fillId="5" borderId="14" xfId="18" applyFont="1" applyFill="1" applyBorder="1" applyAlignment="1">
      <alignment horizontal="center" vertical="center"/>
    </xf>
    <xf numFmtId="179" fontId="32" fillId="5" borderId="3" xfId="18" applyNumberFormat="1" applyFont="1" applyFill="1" applyBorder="1" applyAlignment="1">
      <alignment horizontal="right" vertical="center"/>
    </xf>
    <xf numFmtId="179" fontId="32" fillId="5" borderId="3" xfId="18" applyNumberFormat="1" applyFont="1" applyFill="1" applyBorder="1" applyAlignment="1">
      <alignment horizontal="center" vertical="center"/>
    </xf>
    <xf numFmtId="0" fontId="7" fillId="0" borderId="0" xfId="18" applyFont="1" applyBorder="1" applyAlignment="1">
      <alignment horizontal="center" vertical="center"/>
    </xf>
    <xf numFmtId="0" fontId="20" fillId="0" borderId="0" xfId="25" applyFont="1"/>
    <xf numFmtId="0" fontId="25" fillId="0" borderId="0" xfId="0" applyFont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20" fillId="0" borderId="0" xfId="25" applyFont="1" applyAlignment="1">
      <alignment horizontal="center"/>
    </xf>
    <xf numFmtId="178" fontId="20" fillId="0" borderId="0" xfId="25" applyNumberFormat="1" applyFont="1" applyAlignment="1">
      <alignment horizontal="center"/>
    </xf>
    <xf numFmtId="1" fontId="21" fillId="0" borderId="0" xfId="0" applyNumberFormat="1" applyFont="1" applyAlignment="1" applyProtection="1">
      <alignment horizontal="center" vertical="center"/>
      <protection locked="0"/>
    </xf>
    <xf numFmtId="0" fontId="0" fillId="0" borderId="0" xfId="0" applyFont="1" applyAlignment="1">
      <alignment horizontal="center" vertical="center"/>
    </xf>
    <xf numFmtId="1" fontId="0" fillId="0" borderId="0" xfId="0" applyNumberFormat="1" applyFont="1">
      <alignment vertical="center"/>
    </xf>
    <xf numFmtId="1" fontId="33" fillId="0" borderId="0" xfId="0" applyNumberFormat="1" applyFont="1">
      <alignment vertical="center"/>
    </xf>
    <xf numFmtId="1" fontId="25" fillId="0" borderId="3" xfId="0" applyNumberFormat="1" applyFont="1" applyBorder="1" applyProtection="1">
      <alignment vertical="center"/>
      <protection locked="0"/>
    </xf>
    <xf numFmtId="1" fontId="25" fillId="0" borderId="3" xfId="0" applyNumberFormat="1" applyFont="1" applyBorder="1" applyAlignment="1">
      <alignment horizontal="right" vertical="center"/>
    </xf>
    <xf numFmtId="1" fontId="25" fillId="0" borderId="3" xfId="25" applyNumberFormat="1" applyFont="1" applyBorder="1" applyAlignment="1">
      <alignment horizontal="right" vertical="center"/>
    </xf>
    <xf numFmtId="178" fontId="25" fillId="0" borderId="3" xfId="25" applyNumberFormat="1" applyFont="1" applyBorder="1" applyAlignment="1">
      <alignment horizontal="right" vertical="center"/>
    </xf>
    <xf numFmtId="1" fontId="24" fillId="0" borderId="3" xfId="0" applyNumberFormat="1" applyFont="1" applyBorder="1" applyProtection="1">
      <alignment vertical="center"/>
      <protection locked="0"/>
    </xf>
    <xf numFmtId="0" fontId="25" fillId="0" borderId="17" xfId="0" applyFont="1" applyBorder="1" applyAlignment="1">
      <alignment vertical="center" wrapText="1"/>
    </xf>
    <xf numFmtId="178" fontId="0" fillId="0" borderId="0" xfId="25" applyNumberFormat="1" applyFont="1"/>
    <xf numFmtId="0" fontId="33" fillId="0" borderId="0" xfId="25" applyFont="1"/>
    <xf numFmtId="178" fontId="25" fillId="0" borderId="3" xfId="25" applyNumberFormat="1" applyFont="1" applyBorder="1" applyAlignment="1"/>
    <xf numFmtId="1" fontId="25" fillId="0" borderId="3" xfId="25" applyNumberFormat="1" applyFont="1" applyBorder="1" applyAlignment="1"/>
    <xf numFmtId="0" fontId="25" fillId="0" borderId="3" xfId="25" applyFont="1" applyBorder="1" applyProtection="1">
      <protection locked="0"/>
    </xf>
    <xf numFmtId="0" fontId="24" fillId="0" borderId="14" xfId="0" applyNumberFormat="1" applyFont="1" applyFill="1" applyBorder="1" applyAlignment="1" applyProtection="1">
      <alignment horizontal="left" vertical="center"/>
    </xf>
    <xf numFmtId="0" fontId="25" fillId="0" borderId="14" xfId="0" applyNumberFormat="1" applyFont="1" applyFill="1" applyBorder="1" applyAlignment="1" applyProtection="1">
      <alignment horizontal="left" vertical="center"/>
    </xf>
    <xf numFmtId="0" fontId="25" fillId="0" borderId="3" xfId="0" applyNumberFormat="1" applyFont="1" applyFill="1" applyBorder="1" applyAlignment="1" applyProtection="1">
      <alignment horizontal="left" vertical="center"/>
    </xf>
    <xf numFmtId="0" fontId="24" fillId="0" borderId="3" xfId="25" applyFont="1" applyBorder="1" applyAlignment="1" applyProtection="1">
      <alignment vertical="center"/>
      <protection locked="0"/>
    </xf>
    <xf numFmtId="0" fontId="0" fillId="0" borderId="0" xfId="22" applyFont="1"/>
    <xf numFmtId="0" fontId="25" fillId="0" borderId="0" xfId="22" applyFont="1" applyAlignment="1">
      <alignment horizontal="center" vertical="center"/>
    </xf>
    <xf numFmtId="0" fontId="25" fillId="0" borderId="0" xfId="22" applyFont="1"/>
    <xf numFmtId="0" fontId="48" fillId="0" borderId="0" xfId="22"/>
    <xf numFmtId="1" fontId="21" fillId="0" borderId="0" xfId="0" applyNumberFormat="1" applyFont="1" applyFill="1" applyBorder="1" applyAlignment="1" applyProtection="1">
      <alignment vertical="center"/>
      <protection locked="0"/>
    </xf>
    <xf numFmtId="0" fontId="4" fillId="0" borderId="0" xfId="22" applyFont="1" applyAlignment="1">
      <alignment horizontal="center"/>
    </xf>
    <xf numFmtId="0" fontId="33" fillId="0" borderId="0" xfId="22" applyFont="1" applyAlignment="1">
      <alignment horizontal="right" vertical="center"/>
    </xf>
    <xf numFmtId="0" fontId="0" fillId="0" borderId="3" xfId="22" applyFont="1" applyBorder="1" applyAlignment="1">
      <alignment horizontal="center" vertical="center" wrapText="1"/>
    </xf>
    <xf numFmtId="0" fontId="25" fillId="0" borderId="3" xfId="22" applyFont="1" applyBorder="1" applyAlignment="1">
      <alignment horizontal="left" vertical="center"/>
    </xf>
    <xf numFmtId="180" fontId="25" fillId="0" borderId="3" xfId="22" applyNumberFormat="1" applyFont="1" applyBorder="1" applyAlignment="1">
      <alignment horizontal="right" vertical="center"/>
    </xf>
    <xf numFmtId="0" fontId="25" fillId="0" borderId="3" xfId="23" applyFont="1" applyBorder="1" applyAlignment="1">
      <alignment horizontal="right" vertical="center"/>
    </xf>
    <xf numFmtId="0" fontId="25" fillId="0" borderId="3" xfId="22" applyFont="1" applyBorder="1" applyAlignment="1">
      <alignment horizontal="right" vertical="center"/>
    </xf>
    <xf numFmtId="0" fontId="34" fillId="0" borderId="0" xfId="22" applyFont="1" applyAlignment="1">
      <alignment horizontal="center"/>
    </xf>
    <xf numFmtId="0" fontId="0" fillId="0" borderId="0" xfId="22" applyFont="1" applyAlignment="1">
      <alignment horizontal="right"/>
    </xf>
    <xf numFmtId="0" fontId="25" fillId="0" borderId="3" xfId="23" applyFont="1" applyBorder="1" applyAlignment="1">
      <alignment horizontal="left" vertical="center"/>
    </xf>
    <xf numFmtId="0" fontId="33" fillId="0" borderId="3" xfId="23" applyFont="1" applyBorder="1" applyAlignment="1">
      <alignment horizontal="left" vertical="center"/>
    </xf>
    <xf numFmtId="0" fontId="35" fillId="0" borderId="0" xfId="0" applyFont="1" applyFill="1" applyBorder="1" applyAlignment="1">
      <alignment horizontal="center"/>
    </xf>
    <xf numFmtId="0" fontId="14" fillId="0" borderId="0" xfId="0" applyFont="1" applyFill="1" applyBorder="1" applyAlignment="1"/>
    <xf numFmtId="0" fontId="51" fillId="4" borderId="3" xfId="22" applyFont="1" applyFill="1" applyBorder="1" applyAlignment="1">
      <alignment horizontal="right" vertical="center"/>
    </xf>
    <xf numFmtId="0" fontId="14" fillId="0" borderId="3" xfId="22" applyFont="1" applyBorder="1" applyAlignment="1">
      <alignment horizontal="center" vertical="center" wrapText="1"/>
    </xf>
    <xf numFmtId="181" fontId="25" fillId="0" borderId="3" xfId="25" applyNumberFormat="1" applyFont="1" applyFill="1" applyBorder="1" applyAlignment="1">
      <alignment horizontal="center" vertical="center"/>
    </xf>
    <xf numFmtId="181" fontId="25" fillId="0" borderId="3" xfId="25" applyNumberFormat="1" applyFont="1" applyBorder="1" applyAlignment="1">
      <alignment vertical="center"/>
    </xf>
    <xf numFmtId="178" fontId="25" fillId="4" borderId="3" xfId="25" applyNumberFormat="1" applyFont="1" applyFill="1" applyBorder="1" applyAlignment="1">
      <alignment horizontal="center" vertical="center"/>
    </xf>
    <xf numFmtId="1" fontId="25" fillId="4" borderId="3" xfId="0" applyNumberFormat="1" applyFont="1" applyFill="1" applyBorder="1" applyAlignment="1" applyProtection="1">
      <alignment horizontal="left" vertical="center"/>
      <protection locked="0"/>
    </xf>
    <xf numFmtId="0" fontId="25" fillId="4" borderId="3" xfId="25" applyFont="1" applyFill="1" applyBorder="1" applyAlignment="1" applyProtection="1">
      <alignment horizontal="left" vertical="center"/>
      <protection locked="0"/>
    </xf>
    <xf numFmtId="1" fontId="25" fillId="4" borderId="3" xfId="25" applyNumberFormat="1" applyFont="1" applyFill="1" applyBorder="1" applyAlignment="1"/>
    <xf numFmtId="0" fontId="52" fillId="0" borderId="3" xfId="25" applyFont="1" applyFill="1" applyBorder="1" applyAlignment="1">
      <alignment horizontal="center" vertical="center"/>
    </xf>
    <xf numFmtId="0" fontId="52" fillId="4" borderId="3" xfId="25" applyFont="1" applyFill="1" applyBorder="1" applyAlignment="1" applyProtection="1">
      <alignment horizontal="left" vertical="center"/>
      <protection locked="0"/>
    </xf>
    <xf numFmtId="181" fontId="25" fillId="0" borderId="3" xfId="25" applyNumberFormat="1" applyFont="1" applyBorder="1" applyAlignment="1">
      <alignment horizontal="right" vertical="center"/>
    </xf>
    <xf numFmtId="180" fontId="25" fillId="0" borderId="3" xfId="25" applyNumberFormat="1" applyFont="1" applyBorder="1" applyAlignment="1">
      <alignment horizontal="right" vertical="center"/>
    </xf>
    <xf numFmtId="0" fontId="25" fillId="4" borderId="14" xfId="0" applyNumberFormat="1" applyFont="1" applyFill="1" applyBorder="1" applyAlignment="1" applyProtection="1">
      <alignment horizontal="left" vertical="center"/>
    </xf>
    <xf numFmtId="0" fontId="53" fillId="0" borderId="14" xfId="0" applyNumberFormat="1" applyFont="1" applyFill="1" applyBorder="1" applyAlignment="1" applyProtection="1">
      <alignment horizontal="left" vertical="center" wrapText="1"/>
    </xf>
    <xf numFmtId="0" fontId="49" fillId="0" borderId="14" xfId="0" applyNumberFormat="1" applyFont="1" applyFill="1" applyBorder="1" applyAlignment="1" applyProtection="1">
      <alignment horizontal="left" vertical="center" wrapText="1"/>
    </xf>
    <xf numFmtId="0" fontId="49" fillId="0" borderId="18" xfId="0" applyNumberFormat="1" applyFont="1" applyFill="1" applyBorder="1" applyAlignment="1" applyProtection="1">
      <alignment horizontal="left" vertical="center" wrapText="1"/>
    </xf>
    <xf numFmtId="0" fontId="53" fillId="0" borderId="18" xfId="0" applyNumberFormat="1" applyFont="1" applyFill="1" applyBorder="1" applyAlignment="1" applyProtection="1">
      <alignment horizontal="left" vertical="center" wrapText="1"/>
    </xf>
    <xf numFmtId="0" fontId="49" fillId="0" borderId="19" xfId="0" applyNumberFormat="1" applyFont="1" applyFill="1" applyBorder="1" applyAlignment="1" applyProtection="1">
      <alignment horizontal="left" vertical="center" wrapText="1"/>
    </xf>
    <xf numFmtId="178" fontId="53" fillId="0" borderId="14" xfId="0" applyNumberFormat="1" applyFont="1" applyFill="1" applyBorder="1" applyAlignment="1" applyProtection="1">
      <alignment horizontal="left" vertical="center" wrapText="1"/>
    </xf>
    <xf numFmtId="180" fontId="25" fillId="0" borderId="15" xfId="0" applyNumberFormat="1" applyFont="1" applyBorder="1">
      <alignment vertical="center"/>
    </xf>
    <xf numFmtId="180" fontId="25" fillId="0" borderId="16" xfId="0" applyNumberFormat="1" applyFont="1" applyBorder="1">
      <alignment vertical="center"/>
    </xf>
    <xf numFmtId="180" fontId="0" fillId="0" borderId="0" xfId="0" applyNumberFormat="1" applyFont="1">
      <alignment vertical="center"/>
    </xf>
    <xf numFmtId="0" fontId="0" fillId="0" borderId="3" xfId="24" applyFont="1" applyFill="1" applyBorder="1" applyAlignment="1">
      <alignment vertical="center"/>
    </xf>
    <xf numFmtId="0" fontId="13" fillId="0" borderId="3" xfId="0" applyFont="1" applyBorder="1" applyProtection="1">
      <alignment vertical="center"/>
      <protection locked="0"/>
    </xf>
    <xf numFmtId="0" fontId="0" fillId="0" borderId="3" xfId="0" applyFont="1" applyBorder="1" applyAlignment="1" applyProtection="1">
      <alignment horizontal="right" vertical="center"/>
      <protection locked="0"/>
    </xf>
    <xf numFmtId="1" fontId="25" fillId="0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3" xfId="0" applyFont="1" applyBorder="1">
      <alignment vertical="center"/>
    </xf>
    <xf numFmtId="1" fontId="13" fillId="0" borderId="3" xfId="0" applyNumberFormat="1" applyFont="1" applyBorder="1" applyProtection="1">
      <alignment vertical="center"/>
      <protection locked="0"/>
    </xf>
    <xf numFmtId="0" fontId="49" fillId="0" borderId="3" xfId="0" applyFont="1" applyFill="1" applyBorder="1" applyAlignment="1">
      <alignment vertical="center"/>
    </xf>
    <xf numFmtId="181" fontId="1" fillId="0" borderId="3" xfId="0" applyNumberFormat="1" applyFont="1" applyFill="1" applyBorder="1" applyAlignment="1" applyProtection="1">
      <alignment horizontal="center" vertical="center"/>
    </xf>
    <xf numFmtId="181" fontId="0" fillId="0" borderId="3" xfId="0" applyNumberFormat="1" applyFont="1" applyFill="1" applyBorder="1" applyAlignment="1">
      <alignment horizontal="center" vertical="center"/>
    </xf>
    <xf numFmtId="181" fontId="0" fillId="0" borderId="3" xfId="0" applyNumberFormat="1" applyFill="1" applyBorder="1" applyAlignment="1">
      <alignment horizontal="center" vertical="center"/>
    </xf>
    <xf numFmtId="177" fontId="0" fillId="0" borderId="0" xfId="0" applyNumberFormat="1" applyFont="1" applyFill="1" applyBorder="1" applyAlignment="1"/>
    <xf numFmtId="4" fontId="3" fillId="0" borderId="4" xfId="47" applyNumberFormat="1" applyFont="1" applyFill="1" applyBorder="1" applyAlignment="1">
      <alignment horizontal="center" vertical="center" wrapText="1"/>
    </xf>
    <xf numFmtId="10" fontId="3" fillId="0" borderId="4" xfId="47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56" fillId="0" borderId="0" xfId="48" applyFont="1" applyBorder="1" applyAlignment="1">
      <alignment vertical="center"/>
    </xf>
    <xf numFmtId="0" fontId="59" fillId="0" borderId="3" xfId="48" applyFont="1" applyFill="1" applyBorder="1" applyAlignment="1">
      <alignment horizontal="center" vertical="center" wrapText="1"/>
    </xf>
    <xf numFmtId="0" fontId="59" fillId="0" borderId="3" xfId="48" applyFont="1" applyFill="1" applyBorder="1" applyAlignment="1">
      <alignment horizontal="center" vertical="center"/>
    </xf>
    <xf numFmtId="177" fontId="59" fillId="0" borderId="3" xfId="48" applyNumberFormat="1" applyFont="1" applyFill="1" applyBorder="1" applyAlignment="1">
      <alignment horizontal="center" vertical="center" wrapText="1"/>
    </xf>
    <xf numFmtId="177" fontId="59" fillId="0" borderId="3" xfId="48" applyNumberFormat="1" applyFont="1" applyBorder="1" applyAlignment="1">
      <alignment horizontal="center" vertical="center" wrapText="1"/>
    </xf>
    <xf numFmtId="0" fontId="60" fillId="0" borderId="3" xfId="48" applyFont="1" applyFill="1" applyBorder="1" applyAlignment="1">
      <alignment horizontal="center" vertical="center" wrapText="1"/>
    </xf>
    <xf numFmtId="0" fontId="60" fillId="0" borderId="3" xfId="48" applyFont="1" applyFill="1" applyBorder="1" applyAlignment="1">
      <alignment horizontal="left" vertical="center"/>
    </xf>
    <xf numFmtId="177" fontId="60" fillId="0" borderId="3" xfId="48" applyNumberFormat="1" applyFont="1" applyFill="1" applyBorder="1" applyAlignment="1">
      <alignment horizontal="center" vertical="center" wrapText="1"/>
    </xf>
    <xf numFmtId="177" fontId="60" fillId="0" borderId="3" xfId="49" applyNumberFormat="1" applyFont="1" applyBorder="1" applyAlignment="1">
      <alignment horizontal="center" vertical="center"/>
    </xf>
    <xf numFmtId="177" fontId="60" fillId="0" borderId="3" xfId="49" applyNumberFormat="1" applyFont="1" applyFill="1" applyBorder="1" applyAlignment="1">
      <alignment horizontal="center" vertical="center"/>
    </xf>
    <xf numFmtId="177" fontId="60" fillId="0" borderId="3" xfId="48" applyNumberFormat="1" applyFont="1" applyFill="1" applyBorder="1" applyAlignment="1">
      <alignment horizontal="center" vertical="center"/>
    </xf>
    <xf numFmtId="177" fontId="60" fillId="0" borderId="3" xfId="49" applyNumberFormat="1" applyFont="1" applyFill="1" applyBorder="1" applyAlignment="1">
      <alignment horizontal="center" vertical="center" wrapText="1"/>
    </xf>
    <xf numFmtId="0" fontId="58" fillId="0" borderId="3" xfId="48" applyFont="1" applyFill="1" applyBorder="1" applyAlignment="1">
      <alignment horizontal="center" vertical="center" wrapText="1"/>
    </xf>
    <xf numFmtId="0" fontId="58" fillId="0" borderId="3" xfId="48" applyFont="1" applyFill="1" applyBorder="1" applyAlignment="1">
      <alignment horizontal="left" vertical="center"/>
    </xf>
    <xf numFmtId="177" fontId="58" fillId="0" borderId="3" xfId="48" applyNumberFormat="1" applyFont="1" applyFill="1" applyBorder="1" applyAlignment="1">
      <alignment horizontal="center" vertical="center"/>
    </xf>
    <xf numFmtId="177" fontId="58" fillId="0" borderId="3" xfId="49" applyNumberFormat="1" applyFont="1" applyFill="1" applyBorder="1" applyAlignment="1">
      <alignment horizontal="center" vertical="center"/>
    </xf>
    <xf numFmtId="177" fontId="58" fillId="0" borderId="3" xfId="48" applyNumberFormat="1" applyFont="1" applyFill="1" applyBorder="1" applyAlignment="1" applyProtection="1">
      <alignment horizontal="center" vertical="center"/>
      <protection locked="0"/>
    </xf>
    <xf numFmtId="177" fontId="58" fillId="0" borderId="3" xfId="49" applyNumberFormat="1" applyFont="1" applyFill="1" applyBorder="1" applyAlignment="1">
      <alignment horizontal="center"/>
    </xf>
    <xf numFmtId="177" fontId="58" fillId="0" borderId="3" xfId="48" applyNumberFormat="1" applyFont="1" applyBorder="1" applyAlignment="1">
      <alignment horizontal="center"/>
    </xf>
    <xf numFmtId="177" fontId="58" fillId="0" borderId="3" xfId="49" applyNumberFormat="1" applyFont="1" applyBorder="1" applyAlignment="1">
      <alignment horizontal="center"/>
    </xf>
    <xf numFmtId="177" fontId="58" fillId="0" borderId="3" xfId="0" applyNumberFormat="1" applyFont="1" applyBorder="1" applyAlignment="1">
      <alignment horizontal="center" vertical="center"/>
    </xf>
    <xf numFmtId="177" fontId="58" fillId="0" borderId="3" xfId="0" applyNumberFormat="1" applyFont="1" applyFill="1" applyBorder="1" applyAlignment="1">
      <alignment horizontal="center" vertical="center"/>
    </xf>
    <xf numFmtId="177" fontId="60" fillId="0" borderId="3" xfId="0" applyNumberFormat="1" applyFont="1" applyBorder="1" applyAlignment="1">
      <alignment horizontal="center" vertical="center"/>
    </xf>
    <xf numFmtId="177" fontId="60" fillId="0" borderId="3" xfId="0" applyNumberFormat="1" applyFont="1" applyFill="1" applyBorder="1" applyAlignment="1">
      <alignment horizontal="center" vertical="center"/>
    </xf>
    <xf numFmtId="0" fontId="61" fillId="0" borderId="0" xfId="0" applyFont="1" applyAlignment="1">
      <alignment vertical="center"/>
    </xf>
    <xf numFmtId="177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15" fillId="0" borderId="8" xfId="0" applyNumberFormat="1" applyFont="1" applyFill="1" applyBorder="1" applyAlignment="1" applyProtection="1">
      <alignment horizontal="center" vertical="center"/>
    </xf>
    <xf numFmtId="181" fontId="15" fillId="0" borderId="9" xfId="0" applyNumberFormat="1" applyFont="1" applyFill="1" applyBorder="1" applyAlignment="1" applyProtection="1">
      <alignment horizontal="center" vertical="center"/>
    </xf>
    <xf numFmtId="0" fontId="12" fillId="0" borderId="10" xfId="0" applyNumberFormat="1" applyFont="1" applyFill="1" applyBorder="1" applyAlignment="1" applyProtection="1">
      <alignment horizontal="left" vertical="center"/>
    </xf>
    <xf numFmtId="178" fontId="11" fillId="0" borderId="11" xfId="0" applyNumberFormat="1" applyFont="1" applyFill="1" applyBorder="1" applyAlignment="1" applyProtection="1">
      <alignment horizontal="center" vertical="center"/>
    </xf>
    <xf numFmtId="0" fontId="12" fillId="0" borderId="10" xfId="0" applyNumberFormat="1" applyFont="1" applyFill="1" applyBorder="1" applyAlignment="1" applyProtection="1">
      <alignment horizontal="left" vertical="center"/>
      <protection locked="0"/>
    </xf>
    <xf numFmtId="178" fontId="11" fillId="0" borderId="11" xfId="0" applyNumberFormat="1" applyFont="1" applyFill="1" applyBorder="1" applyAlignment="1" applyProtection="1">
      <alignment horizontal="center" vertical="center"/>
      <protection locked="0"/>
    </xf>
    <xf numFmtId="178" fontId="36" fillId="0" borderId="11" xfId="0" applyNumberFormat="1" applyFont="1" applyFill="1" applyBorder="1" applyAlignment="1" applyProtection="1">
      <alignment horizontal="center" vertical="center"/>
    </xf>
    <xf numFmtId="0" fontId="15" fillId="0" borderId="12" xfId="0" applyNumberFormat="1" applyFont="1" applyFill="1" applyBorder="1" applyAlignment="1" applyProtection="1">
      <alignment horizontal="center" vertical="center"/>
    </xf>
    <xf numFmtId="178" fontId="62" fillId="0" borderId="13" xfId="0" applyNumberFormat="1" applyFont="1" applyFill="1" applyBorder="1" applyAlignment="1" applyProtection="1">
      <alignment horizontal="center" vertical="center"/>
    </xf>
    <xf numFmtId="178" fontId="15" fillId="0" borderId="8" xfId="0" applyNumberFormat="1" applyFont="1" applyFill="1" applyBorder="1" applyAlignment="1" applyProtection="1">
      <alignment horizontal="center" vertical="center"/>
    </xf>
    <xf numFmtId="178" fontId="15" fillId="0" borderId="9" xfId="0" applyNumberFormat="1" applyFont="1" applyFill="1" applyBorder="1" applyAlignment="1" applyProtection="1">
      <alignment horizontal="center" vertical="center"/>
    </xf>
    <xf numFmtId="178" fontId="12" fillId="0" borderId="10" xfId="0" applyNumberFormat="1" applyFont="1" applyFill="1" applyBorder="1" applyAlignment="1" applyProtection="1">
      <alignment vertical="center"/>
    </xf>
    <xf numFmtId="178" fontId="15" fillId="0" borderId="12" xfId="0" applyNumberFormat="1" applyFont="1" applyFill="1" applyBorder="1" applyAlignment="1" applyProtection="1">
      <alignment horizontal="center" vertical="center"/>
    </xf>
    <xf numFmtId="178" fontId="63" fillId="0" borderId="13" xfId="0" applyNumberFormat="1" applyFont="1" applyFill="1" applyBorder="1" applyAlignment="1" applyProtection="1">
      <alignment horizontal="center" vertical="center"/>
    </xf>
    <xf numFmtId="1" fontId="21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center" vertical="center"/>
    </xf>
    <xf numFmtId="0" fontId="21" fillId="0" borderId="0" xfId="25" applyFont="1" applyAlignment="1" applyProtection="1">
      <alignment horizontal="center"/>
      <protection locked="0"/>
    </xf>
    <xf numFmtId="0" fontId="0" fillId="0" borderId="6" xfId="25" applyFont="1" applyBorder="1" applyAlignment="1">
      <alignment horizontal="center" vertical="center"/>
    </xf>
    <xf numFmtId="0" fontId="0" fillId="0" borderId="7" xfId="25" applyFont="1" applyBorder="1" applyAlignment="1">
      <alignment horizontal="center" vertical="center"/>
    </xf>
    <xf numFmtId="0" fontId="0" fillId="0" borderId="6" xfId="25" applyFont="1" applyFill="1" applyBorder="1" applyAlignment="1">
      <alignment horizontal="center" vertical="center" wrapText="1"/>
    </xf>
    <xf numFmtId="0" fontId="0" fillId="0" borderId="7" xfId="25" applyFont="1" applyFill="1" applyBorder="1" applyAlignment="1">
      <alignment horizontal="center" vertical="center" wrapText="1"/>
    </xf>
    <xf numFmtId="178" fontId="0" fillId="0" borderId="6" xfId="25" applyNumberFormat="1" applyFont="1" applyBorder="1" applyAlignment="1">
      <alignment horizontal="center" vertical="center" wrapText="1"/>
    </xf>
    <xf numFmtId="178" fontId="0" fillId="0" borderId="7" xfId="25" applyNumberFormat="1" applyFont="1" applyBorder="1" applyAlignment="1">
      <alignment horizontal="center" vertical="center" wrapText="1"/>
    </xf>
    <xf numFmtId="0" fontId="0" fillId="0" borderId="6" xfId="25" applyFont="1" applyBorder="1" applyAlignment="1">
      <alignment horizontal="center" vertical="center" wrapText="1"/>
    </xf>
    <xf numFmtId="0" fontId="0" fillId="0" borderId="7" xfId="25" applyFont="1" applyBorder="1" applyAlignment="1">
      <alignment horizontal="center" vertical="center" wrapText="1"/>
    </xf>
    <xf numFmtId="1" fontId="21" fillId="0" borderId="0" xfId="0" applyNumberFormat="1" applyFont="1" applyAlignment="1" applyProtection="1">
      <alignment horizontal="center" vertical="center"/>
      <protection locked="0"/>
    </xf>
    <xf numFmtId="0" fontId="0" fillId="0" borderId="0" xfId="0" applyFont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31" fillId="0" borderId="0" xfId="18" applyFont="1" applyBorder="1" applyAlignment="1">
      <alignment horizontal="center" vertical="center"/>
    </xf>
    <xf numFmtId="0" fontId="20" fillId="0" borderId="3" xfId="18" applyFont="1" applyBorder="1" applyAlignment="1">
      <alignment horizontal="center" vertical="center"/>
    </xf>
    <xf numFmtId="0" fontId="32" fillId="5" borderId="3" xfId="18" applyFont="1" applyFill="1" applyBorder="1" applyAlignment="1">
      <alignment horizontal="center" vertical="center"/>
    </xf>
    <xf numFmtId="0" fontId="29" fillId="0" borderId="0" xfId="24" applyFont="1" applyFill="1" applyBorder="1" applyAlignment="1">
      <alignment horizontal="center" vertical="center"/>
    </xf>
    <xf numFmtId="0" fontId="21" fillId="0" borderId="0" xfId="25" applyFont="1" applyFill="1" applyAlignment="1" applyProtection="1">
      <alignment horizontal="center"/>
      <protection locked="0"/>
    </xf>
    <xf numFmtId="0" fontId="18" fillId="0" borderId="0" xfId="0" applyFont="1" applyAlignment="1">
      <alignment horizontal="center" vertical="center"/>
    </xf>
    <xf numFmtId="0" fontId="16" fillId="4" borderId="0" xfId="0" applyFont="1" applyFill="1" applyBorder="1" applyAlignment="1">
      <alignment horizontal="center" vertical="center" wrapText="1"/>
    </xf>
    <xf numFmtId="0" fontId="10" fillId="0" borderId="0" xfId="20" applyNumberFormat="1" applyFont="1" applyFill="1" applyBorder="1" applyAlignment="1" applyProtection="1">
      <alignment horizontal="center" vertical="center"/>
    </xf>
    <xf numFmtId="0" fontId="55" fillId="0" borderId="0" xfId="48" applyFont="1" applyBorder="1" applyAlignment="1">
      <alignment horizontal="center" vertical="center"/>
    </xf>
    <xf numFmtId="0" fontId="57" fillId="0" borderId="5" xfId="48" applyFont="1" applyBorder="1" applyAlignment="1">
      <alignment horizontal="right" vertical="center"/>
    </xf>
    <xf numFmtId="0" fontId="58" fillId="0" borderId="5" xfId="0" applyFont="1" applyBorder="1" applyAlignment="1">
      <alignment horizontal="right" vertical="center"/>
    </xf>
    <xf numFmtId="0" fontId="58" fillId="0" borderId="0" xfId="0" applyFont="1" applyAlignment="1">
      <alignment horizontal="left" vertical="center"/>
    </xf>
    <xf numFmtId="0" fontId="5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 vertical="center"/>
    </xf>
    <xf numFmtId="0" fontId="0" fillId="0" borderId="3" xfId="0" applyFont="1" applyFill="1" applyBorder="1" applyAlignment="1">
      <alignment horizontal="center" vertical="center"/>
    </xf>
    <xf numFmtId="0" fontId="64" fillId="0" borderId="0" xfId="0" applyFont="1" applyBorder="1" applyAlignment="1">
      <alignment horizontal="center" vertical="center" wrapText="1"/>
    </xf>
    <xf numFmtId="0" fontId="65" fillId="0" borderId="20" xfId="0" applyFont="1" applyBorder="1" applyAlignment="1">
      <alignment horizontal="center" vertical="center" wrapText="1"/>
    </xf>
    <xf numFmtId="0" fontId="66" fillId="0" borderId="20" xfId="0" applyFont="1" applyBorder="1" applyAlignment="1">
      <alignment horizontal="center" vertical="center" wrapText="1"/>
    </xf>
    <xf numFmtId="4" fontId="66" fillId="0" borderId="20" xfId="0" applyNumberFormat="1" applyFont="1" applyBorder="1" applyAlignment="1">
      <alignment horizontal="center" vertical="center" wrapText="1"/>
    </xf>
    <xf numFmtId="0" fontId="67" fillId="0" borderId="20" xfId="0" applyFont="1" applyBorder="1" applyAlignment="1">
      <alignment vertical="center" wrapText="1"/>
    </xf>
    <xf numFmtId="4" fontId="67" fillId="0" borderId="20" xfId="0" applyNumberFormat="1" applyFont="1" applyBorder="1" applyAlignment="1">
      <alignment vertical="center" wrapText="1"/>
    </xf>
    <xf numFmtId="4" fontId="67" fillId="0" borderId="20" xfId="0" applyNumberFormat="1" applyFont="1" applyBorder="1" applyAlignment="1">
      <alignment horizontal="right" vertical="center" wrapText="1"/>
    </xf>
  </cellXfs>
  <cellStyles count="50">
    <cellStyle name="_ET_STYLE_NoName_00_" xfId="1"/>
    <cellStyle name="Calc Currency (0)" xfId="2"/>
    <cellStyle name="ColLevel_1" xfId="3"/>
    <cellStyle name="gcd" xfId="4"/>
    <cellStyle name="Header1" xfId="5"/>
    <cellStyle name="Header2" xfId="6"/>
    <cellStyle name="no dec" xfId="7"/>
    <cellStyle name="RowLevel_1" xfId="8"/>
    <cellStyle name="差_11、2018年一般公共预算市对县级专项转移支付分项目预算表" xfId="9"/>
    <cellStyle name="差_11、2018年一般公共预算市对县级专项转移支付分项目预算表_2019年市级对县市区政府性基金分地区预算汇总表" xfId="10"/>
    <cellStyle name="差_11、2018年一般公共预算市对县级专项转移支付分项目预算表_税收返还和转移支付" xfId="11"/>
    <cellStyle name="差_2013年市本级政府基金汇总表" xfId="12"/>
    <cellStyle name="差_2013年组市本级政府基金汇总表" xfId="13"/>
    <cellStyle name="差_2019年市级对县市区政府性基金分地区预算汇总表" xfId="14"/>
    <cellStyle name="差_2019年政府采购预算汇总表" xfId="15"/>
    <cellStyle name="差_邵阳市2019年部门预算汇总表" xfId="16"/>
    <cellStyle name="差_税收返还和转移支付" xfId="17"/>
    <cellStyle name="常规" xfId="0" builtinId="0"/>
    <cellStyle name="常规 2" xfId="18"/>
    <cellStyle name="常规 3" xfId="19"/>
    <cellStyle name="常规 4" xfId="20"/>
    <cellStyle name="常规 5" xfId="21"/>
    <cellStyle name="常规 6" xfId="45"/>
    <cellStyle name="常规 7" xfId="46"/>
    <cellStyle name="常规 8" xfId="47"/>
    <cellStyle name="常规_06年全市财政收支平衡表060725" xfId="22"/>
    <cellStyle name="常规_2007年市级财政收支平衡表" xfId="23"/>
    <cellStyle name="常规_2017年对下专项转移支付预算表12.21" xfId="24"/>
    <cellStyle name="常规_全省收入" xfId="25"/>
    <cellStyle name="常规_市本级企业养老保险08年预算" xfId="48"/>
    <cellStyle name="常规永州市机关事业单位社保处（市本级）" xfId="49"/>
    <cellStyle name="好_11、2018年一般公共预算市对县级专项转移支付分项目预算表" xfId="26"/>
    <cellStyle name="好_11、2018年一般公共预算市对县级专项转移支付分项目预算表_2019年市级对县市区政府性基金分地区预算汇总表" xfId="27"/>
    <cellStyle name="好_11、2018年一般公共预算市对县级专项转移支付分项目预算表_税收返还和转移支付" xfId="28"/>
    <cellStyle name="好_2013年市本级政府基金汇总表" xfId="29"/>
    <cellStyle name="好_2013年组市本级政府基金汇总表" xfId="30"/>
    <cellStyle name="好_2019年市级对县市区政府性基金分地区预算汇总表" xfId="31"/>
    <cellStyle name="好_2019年政府采购预算汇总表" xfId="32"/>
    <cellStyle name="好_邵阳市2019年部门预算汇总表" xfId="33"/>
    <cellStyle name="好_税收返还和转移支付" xfId="34"/>
    <cellStyle name="普通_97-917" xfId="35"/>
    <cellStyle name="千分位[0]_laroux" xfId="36"/>
    <cellStyle name="千分位_97-917" xfId="37"/>
    <cellStyle name="千位[0]_1" xfId="38"/>
    <cellStyle name="千位_1" xfId="39"/>
    <cellStyle name="千位分隔 2" xfId="40"/>
    <cellStyle name="千位分隔[0]" xfId="41" builtinId="6"/>
    <cellStyle name="千位分隔[0] 2" xfId="42"/>
    <cellStyle name="未定义" xfId="43"/>
    <cellStyle name="样式 1" xfId="4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8"/>
  <sheetViews>
    <sheetView showGridLines="0" tabSelected="1" zoomScale="85" zoomScaleNormal="85" workbookViewId="0">
      <selection activeCell="H11" sqref="H11"/>
    </sheetView>
  </sheetViews>
  <sheetFormatPr defaultRowHeight="14.25"/>
  <cols>
    <col min="1" max="16384" width="9" style="5"/>
  </cols>
  <sheetData>
    <row r="1" spans="1:8" ht="31.5">
      <c r="H1" s="145" t="s">
        <v>0</v>
      </c>
    </row>
    <row r="2" spans="1:8" ht="20.100000000000001" customHeight="1">
      <c r="A2" s="146" t="s">
        <v>1122</v>
      </c>
      <c r="H2" s="145"/>
    </row>
    <row r="3" spans="1:8" ht="20.100000000000001" customHeight="1">
      <c r="A3" s="146" t="s">
        <v>1123</v>
      </c>
      <c r="H3" s="145"/>
    </row>
    <row r="4" spans="1:8" ht="20.100000000000001" customHeight="1">
      <c r="A4" s="146" t="s">
        <v>1124</v>
      </c>
    </row>
    <row r="5" spans="1:8" ht="20.100000000000001" customHeight="1">
      <c r="A5" s="146" t="s">
        <v>1125</v>
      </c>
    </row>
    <row r="6" spans="1:8" ht="20.100000000000001" customHeight="1">
      <c r="A6" s="146" t="s">
        <v>1126</v>
      </c>
    </row>
    <row r="7" spans="1:8" ht="20.100000000000001" customHeight="1">
      <c r="A7" s="146" t="s">
        <v>1127</v>
      </c>
    </row>
    <row r="8" spans="1:8" ht="20.100000000000001" customHeight="1">
      <c r="A8" s="146" t="s">
        <v>1128</v>
      </c>
    </row>
    <row r="9" spans="1:8" ht="20.100000000000001" customHeight="1">
      <c r="A9" s="146" t="s">
        <v>1408</v>
      </c>
    </row>
    <row r="10" spans="1:8" ht="20.100000000000001" customHeight="1">
      <c r="A10" s="5" t="s">
        <v>1</v>
      </c>
    </row>
    <row r="11" spans="1:8" ht="20.100000000000001" customHeight="1">
      <c r="A11" s="5" t="s">
        <v>2</v>
      </c>
    </row>
    <row r="12" spans="1:8" ht="20.100000000000001" customHeight="1">
      <c r="A12" s="5" t="s">
        <v>3</v>
      </c>
    </row>
    <row r="13" spans="1:8" ht="20.100000000000001" customHeight="1">
      <c r="A13" s="5" t="s">
        <v>4</v>
      </c>
    </row>
    <row r="14" spans="1:8" ht="20.100000000000001" customHeight="1">
      <c r="A14" s="5" t="s">
        <v>5</v>
      </c>
    </row>
    <row r="15" spans="1:8" ht="20.100000000000001" customHeight="1">
      <c r="A15" s="5" t="s">
        <v>6</v>
      </c>
    </row>
    <row r="16" spans="1:8" ht="20.100000000000001" customHeight="1">
      <c r="A16" s="146" t="s">
        <v>1312</v>
      </c>
    </row>
    <row r="17" spans="1:1" ht="20.100000000000001" customHeight="1">
      <c r="A17" s="146" t="s">
        <v>1313</v>
      </c>
    </row>
    <row r="18" spans="1:1" ht="20.100000000000001" customHeight="1">
      <c r="A18" s="146" t="s">
        <v>1314</v>
      </c>
    </row>
    <row r="19" spans="1:1" ht="20.100000000000001" customHeight="1">
      <c r="A19" s="146" t="s">
        <v>1315</v>
      </c>
    </row>
    <row r="20" spans="1:1" ht="20.100000000000001" customHeight="1">
      <c r="A20" s="146" t="s">
        <v>1316</v>
      </c>
    </row>
    <row r="21" spans="1:1" ht="20.100000000000001" customHeight="1"/>
    <row r="22" spans="1:1" ht="20.100000000000001" customHeight="1"/>
    <row r="23" spans="1:1" ht="20.100000000000001" customHeight="1"/>
    <row r="24" spans="1:1" ht="20.100000000000001" customHeight="1"/>
    <row r="25" spans="1:1" ht="20.100000000000001" customHeight="1"/>
    <row r="26" spans="1:1" ht="20.100000000000001" customHeight="1"/>
    <row r="27" spans="1:1" ht="20.100000000000001" customHeight="1"/>
    <row r="28" spans="1:1" ht="20.100000000000001" customHeight="1"/>
  </sheetData>
  <phoneticPr fontId="50" type="noConversion"/>
  <pageMargins left="0.75" right="0.75" top="1" bottom="1" header="0.5" footer="0.5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0"/>
  </sheetPr>
  <dimension ref="A1:D36"/>
  <sheetViews>
    <sheetView showZeros="0" topLeftCell="A16" workbookViewId="0">
      <selection activeCell="M8" sqref="M8"/>
    </sheetView>
  </sheetViews>
  <sheetFormatPr defaultRowHeight="14.25"/>
  <cols>
    <col min="1" max="1" width="31.625" style="48" customWidth="1"/>
    <col min="2" max="2" width="24.875" style="48" customWidth="1"/>
    <col min="3" max="5" width="17" style="48" customWidth="1"/>
    <col min="6" max="16384" width="9" style="48"/>
  </cols>
  <sheetData>
    <row r="1" spans="1:4" s="65" customFormat="1" ht="18.75" customHeight="1">
      <c r="A1" s="66" t="s">
        <v>1042</v>
      </c>
      <c r="B1" s="67"/>
      <c r="C1" s="68"/>
    </row>
    <row r="2" spans="1:4" ht="27" customHeight="1">
      <c r="A2" s="248" t="s">
        <v>1139</v>
      </c>
      <c r="B2" s="248"/>
      <c r="C2" s="49"/>
      <c r="D2" s="49"/>
    </row>
    <row r="3" spans="1:4" ht="15.75" customHeight="1">
      <c r="A3" s="50"/>
      <c r="B3" s="50"/>
      <c r="C3" s="50"/>
      <c r="D3" s="50"/>
    </row>
    <row r="4" spans="1:4" ht="19.5" customHeight="1">
      <c r="A4" s="69"/>
      <c r="B4" s="70" t="s">
        <v>8</v>
      </c>
    </row>
    <row r="5" spans="1:4" ht="24.95" customHeight="1">
      <c r="A5" s="53" t="s">
        <v>1036</v>
      </c>
      <c r="B5" s="54" t="s">
        <v>1043</v>
      </c>
    </row>
    <row r="6" spans="1:4" s="47" customFormat="1" ht="24.95" customHeight="1">
      <c r="A6" s="71" t="s">
        <v>1044</v>
      </c>
      <c r="B6" s="171"/>
    </row>
    <row r="7" spans="1:4" s="47" customFormat="1" ht="24.95" customHeight="1">
      <c r="A7" s="61" t="s">
        <v>1045</v>
      </c>
      <c r="B7" s="171"/>
    </row>
    <row r="8" spans="1:4" s="47" customFormat="1" ht="24.95" customHeight="1">
      <c r="A8" s="61" t="s">
        <v>1046</v>
      </c>
      <c r="B8" s="172">
        <v>1600000</v>
      </c>
    </row>
    <row r="9" spans="1:4" s="47" customFormat="1" ht="24.95" customHeight="1">
      <c r="A9" s="72" t="s">
        <v>1047</v>
      </c>
      <c r="B9" s="172"/>
    </row>
    <row r="10" spans="1:4" s="47" customFormat="1" ht="24.95" customHeight="1">
      <c r="A10" s="71" t="s">
        <v>1048</v>
      </c>
      <c r="B10" s="172">
        <v>60000</v>
      </c>
    </row>
    <row r="11" spans="1:4" s="47" customFormat="1" ht="24.95" customHeight="1">
      <c r="A11" s="61" t="s">
        <v>1049</v>
      </c>
      <c r="B11" s="172">
        <v>7000</v>
      </c>
    </row>
    <row r="12" spans="1:4" s="47" customFormat="1" ht="24.95" customHeight="1">
      <c r="A12" s="61" t="s">
        <v>1050</v>
      </c>
      <c r="B12" s="172"/>
    </row>
    <row r="13" spans="1:4" s="47" customFormat="1" ht="24.95" customHeight="1">
      <c r="A13" s="61"/>
      <c r="B13" s="56"/>
    </row>
    <row r="14" spans="1:4" s="47" customFormat="1" ht="24.95" customHeight="1">
      <c r="A14" s="61"/>
      <c r="B14" s="56"/>
    </row>
    <row r="15" spans="1:4" s="47" customFormat="1" ht="24.95" customHeight="1">
      <c r="A15" s="71"/>
      <c r="B15" s="56"/>
    </row>
    <row r="16" spans="1:4" s="47" customFormat="1" ht="24.95" customHeight="1">
      <c r="A16" s="61"/>
      <c r="B16" s="56"/>
    </row>
    <row r="17" spans="1:2" s="47" customFormat="1" ht="24.95" customHeight="1">
      <c r="A17" s="61"/>
      <c r="B17" s="56"/>
    </row>
    <row r="18" spans="1:2" s="47" customFormat="1" ht="24.95" customHeight="1">
      <c r="A18" s="61"/>
      <c r="B18" s="56"/>
    </row>
    <row r="19" spans="1:2" s="47" customFormat="1" ht="24.95" customHeight="1">
      <c r="A19" s="61"/>
      <c r="B19" s="56"/>
    </row>
    <row r="20" spans="1:2" s="47" customFormat="1" ht="24.95" customHeight="1">
      <c r="A20" s="61" t="s">
        <v>1051</v>
      </c>
      <c r="B20" s="56">
        <f>SUM(B6:B18)</f>
        <v>1667000</v>
      </c>
    </row>
    <row r="21" spans="1:2" s="47" customFormat="1" ht="24.95" customHeight="1">
      <c r="A21" s="62"/>
      <c r="B21" s="62"/>
    </row>
    <row r="22" spans="1:2" s="47" customFormat="1" ht="24.95" customHeight="1">
      <c r="A22" s="61" t="s">
        <v>11</v>
      </c>
      <c r="B22" s="61">
        <v>40000</v>
      </c>
    </row>
    <row r="23" spans="1:2" s="47" customFormat="1" ht="24.95" customHeight="1">
      <c r="A23" s="61" t="s">
        <v>23</v>
      </c>
      <c r="B23" s="61"/>
    </row>
    <row r="24" spans="1:2" s="47" customFormat="1" ht="24.95" customHeight="1">
      <c r="A24" s="62" t="s">
        <v>1052</v>
      </c>
      <c r="B24" s="62"/>
    </row>
    <row r="25" spans="1:2" s="47" customFormat="1" ht="24.95" customHeight="1">
      <c r="A25" s="61" t="s">
        <v>1053</v>
      </c>
      <c r="B25" s="170">
        <v>192543</v>
      </c>
    </row>
    <row r="26" spans="1:2" s="47" customFormat="1" ht="24.95" customHeight="1">
      <c r="A26" s="63" t="s">
        <v>1054</v>
      </c>
      <c r="B26" s="64">
        <f>B20+B22++B23+B24+B25</f>
        <v>1899543</v>
      </c>
    </row>
    <row r="27" spans="1:2" s="47" customFormat="1" ht="24.95" customHeight="1">
      <c r="A27" s="48"/>
      <c r="B27" s="48"/>
    </row>
    <row r="28" spans="1:2" s="47" customFormat="1" ht="24.95" customHeight="1">
      <c r="A28" s="48"/>
      <c r="B28" s="48"/>
    </row>
    <row r="29" spans="1:2" s="47" customFormat="1" ht="23.25" customHeight="1">
      <c r="A29" s="48"/>
      <c r="B29" s="48"/>
    </row>
    <row r="30" spans="1:2" s="47" customFormat="1" ht="24.95" customHeight="1">
      <c r="A30" s="48"/>
      <c r="B30" s="48"/>
    </row>
    <row r="31" spans="1:2" ht="24.95" customHeight="1"/>
    <row r="32" spans="1:2" ht="24.95" customHeight="1"/>
    <row r="33" ht="24.95" customHeight="1"/>
    <row r="34" ht="24.95" customHeight="1"/>
    <row r="35" ht="24.95" customHeight="1"/>
    <row r="36" ht="24.95" customHeight="1"/>
  </sheetData>
  <mergeCells count="1">
    <mergeCell ref="A2:B2"/>
  </mergeCells>
  <phoneticPr fontId="50" type="noConversion"/>
  <printOptions horizontalCentered="1"/>
  <pageMargins left="0.59" right="0.47" top="0.37" bottom="0.72" header="0.67" footer="0.47"/>
  <pageSetup paperSize="9" firstPageNumber="44" orientation="portrait" useFirstPageNumber="1"/>
  <headerFooter scaleWithDoc="0" alignWithMargins="0"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0"/>
  </sheetPr>
  <dimension ref="A1:D42"/>
  <sheetViews>
    <sheetView showZeros="0" topLeftCell="A4" workbookViewId="0">
      <selection activeCell="M8" sqref="M8"/>
    </sheetView>
  </sheetViews>
  <sheetFormatPr defaultRowHeight="14.25"/>
  <cols>
    <col min="1" max="1" width="44.25" style="48" customWidth="1"/>
    <col min="2" max="2" width="19.875" style="48" customWidth="1"/>
    <col min="3" max="4" width="9" style="48" customWidth="1"/>
    <col min="5" max="5" width="9.375" style="48" customWidth="1"/>
    <col min="6" max="16384" width="9" style="48"/>
  </cols>
  <sheetData>
    <row r="1" spans="1:4" s="26" customFormat="1" ht="18.75" customHeight="1">
      <c r="A1" s="28" t="s">
        <v>1055</v>
      </c>
      <c r="B1" s="29"/>
      <c r="C1" s="30"/>
    </row>
    <row r="2" spans="1:4" ht="27" customHeight="1">
      <c r="A2" s="248" t="s">
        <v>1140</v>
      </c>
      <c r="B2" s="248"/>
      <c r="C2" s="49"/>
      <c r="D2" s="49"/>
    </row>
    <row r="3" spans="1:4" ht="15.75" customHeight="1">
      <c r="A3" s="50"/>
      <c r="B3" s="50"/>
      <c r="C3" s="50"/>
      <c r="D3" s="50"/>
    </row>
    <row r="4" spans="1:4" ht="19.5" customHeight="1">
      <c r="A4" s="51"/>
      <c r="B4" s="52" t="s">
        <v>8</v>
      </c>
    </row>
    <row r="5" spans="1:4" ht="24.95" customHeight="1">
      <c r="A5" s="53" t="s">
        <v>1036</v>
      </c>
      <c r="B5" s="54" t="s">
        <v>1043</v>
      </c>
    </row>
    <row r="6" spans="1:4" s="47" customFormat="1" ht="24.95" customHeight="1">
      <c r="A6" s="55" t="s">
        <v>1056</v>
      </c>
      <c r="B6" s="56">
        <v>280</v>
      </c>
    </row>
    <row r="7" spans="1:4" s="47" customFormat="1" ht="24.95" customHeight="1">
      <c r="A7" s="55" t="s">
        <v>1057</v>
      </c>
      <c r="B7" s="56">
        <v>26000</v>
      </c>
    </row>
    <row r="8" spans="1:4" s="47" customFormat="1" ht="24.95" customHeight="1">
      <c r="A8" s="55" t="s">
        <v>1058</v>
      </c>
      <c r="B8" s="56">
        <v>1200000</v>
      </c>
    </row>
    <row r="9" spans="1:4" s="47" customFormat="1" ht="24.95" customHeight="1">
      <c r="A9" s="57" t="s">
        <v>1059</v>
      </c>
      <c r="B9" s="56">
        <v>1125200</v>
      </c>
    </row>
    <row r="10" spans="1:4" s="47" customFormat="1" ht="24.95" customHeight="1">
      <c r="A10" s="58" t="s">
        <v>1060</v>
      </c>
      <c r="B10" s="56">
        <v>292565</v>
      </c>
    </row>
    <row r="11" spans="1:4" s="47" customFormat="1" ht="24.95" customHeight="1">
      <c r="A11" s="58" t="s">
        <v>1061</v>
      </c>
      <c r="B11" s="56">
        <v>188360</v>
      </c>
    </row>
    <row r="12" spans="1:4" s="47" customFormat="1" ht="24.95" customHeight="1">
      <c r="A12" s="175" t="s">
        <v>1272</v>
      </c>
      <c r="B12" s="56">
        <v>89946</v>
      </c>
    </row>
    <row r="13" spans="1:4" s="47" customFormat="1" ht="24.95" customHeight="1">
      <c r="A13" s="58" t="s">
        <v>1062</v>
      </c>
      <c r="B13" s="56">
        <v>554329</v>
      </c>
    </row>
    <row r="14" spans="1:4" s="47" customFormat="1" ht="24.95" customHeight="1">
      <c r="A14" s="59" t="s">
        <v>1063</v>
      </c>
      <c r="B14" s="56">
        <v>4600</v>
      </c>
    </row>
    <row r="15" spans="1:4" s="47" customFormat="1" ht="24.95" customHeight="1">
      <c r="A15" s="60" t="s">
        <v>1064</v>
      </c>
      <c r="B15" s="56">
        <v>3200</v>
      </c>
    </row>
    <row r="16" spans="1:4" s="47" customFormat="1" ht="24.95" customHeight="1">
      <c r="A16" s="61" t="s">
        <v>1065</v>
      </c>
      <c r="B16" s="56">
        <v>60000</v>
      </c>
    </row>
    <row r="17" spans="1:2" s="47" customFormat="1" ht="24.95" customHeight="1">
      <c r="A17" s="58" t="s">
        <v>1066</v>
      </c>
      <c r="B17" s="56">
        <v>60000</v>
      </c>
    </row>
    <row r="18" spans="1:2" s="47" customFormat="1" ht="24.95" customHeight="1">
      <c r="A18" s="61" t="s">
        <v>1067</v>
      </c>
      <c r="B18" s="56">
        <v>7000</v>
      </c>
    </row>
    <row r="19" spans="1:2" s="47" customFormat="1" ht="24.95" customHeight="1">
      <c r="A19" s="7" t="s">
        <v>1068</v>
      </c>
      <c r="B19" s="56">
        <v>7000</v>
      </c>
    </row>
    <row r="20" spans="1:2" s="47" customFormat="1" ht="24.95" customHeight="1">
      <c r="A20" s="55" t="s">
        <v>1069</v>
      </c>
      <c r="B20" s="56"/>
    </row>
    <row r="21" spans="1:2" s="47" customFormat="1" ht="24.95" customHeight="1">
      <c r="A21" s="55" t="s">
        <v>1070</v>
      </c>
      <c r="B21" s="56"/>
    </row>
    <row r="22" spans="1:2" s="47" customFormat="1" ht="24.95" customHeight="1">
      <c r="A22" s="55" t="s">
        <v>1071</v>
      </c>
      <c r="B22" s="62"/>
    </row>
    <row r="23" spans="1:2" s="47" customFormat="1" ht="24.95" customHeight="1">
      <c r="A23" s="55" t="s">
        <v>1072</v>
      </c>
      <c r="B23" s="171">
        <v>116000</v>
      </c>
    </row>
    <row r="24" spans="1:2" s="47" customFormat="1" ht="24.95" customHeight="1">
      <c r="A24" s="55" t="s">
        <v>1073</v>
      </c>
      <c r="B24" s="171">
        <v>200000</v>
      </c>
    </row>
    <row r="25" spans="1:2" s="47" customFormat="1" ht="24.95" customHeight="1">
      <c r="A25" s="61"/>
      <c r="B25" s="56"/>
    </row>
    <row r="26" spans="1:2" s="47" customFormat="1" ht="24.95" customHeight="1">
      <c r="A26" s="61" t="s">
        <v>1074</v>
      </c>
      <c r="B26" s="56">
        <f>SUM(B6:B8,B20:B24)</f>
        <v>1542280</v>
      </c>
    </row>
    <row r="27" spans="1:2" s="47" customFormat="1" ht="24.95" customHeight="1">
      <c r="A27" s="62" t="s">
        <v>1075</v>
      </c>
      <c r="B27" s="62"/>
    </row>
    <row r="28" spans="1:2" s="47" customFormat="1" ht="24.95" customHeight="1">
      <c r="A28" s="61" t="s">
        <v>1076</v>
      </c>
      <c r="B28" s="62"/>
    </row>
    <row r="29" spans="1:2" s="47" customFormat="1" ht="24.95" customHeight="1">
      <c r="A29" s="62" t="s">
        <v>31</v>
      </c>
      <c r="B29" s="173">
        <v>250000</v>
      </c>
    </row>
    <row r="30" spans="1:2" s="47" customFormat="1" ht="24.95" customHeight="1">
      <c r="A30" s="61" t="s">
        <v>1077</v>
      </c>
      <c r="B30" s="61"/>
    </row>
    <row r="31" spans="1:2" s="47" customFormat="1" ht="24.95" customHeight="1">
      <c r="A31" s="61" t="s">
        <v>1078</v>
      </c>
      <c r="B31" s="174">
        <v>107263</v>
      </c>
    </row>
    <row r="32" spans="1:2" s="47" customFormat="1" ht="24.95" customHeight="1">
      <c r="A32" s="63" t="s">
        <v>1079</v>
      </c>
      <c r="B32" s="64">
        <f>SUM(B26:B31)</f>
        <v>1899543</v>
      </c>
    </row>
    <row r="33" spans="1:2" s="47" customFormat="1" ht="24.95" customHeight="1">
      <c r="A33" s="48"/>
      <c r="B33" s="48"/>
    </row>
    <row r="34" spans="1:2" s="47" customFormat="1" ht="24.95" customHeight="1">
      <c r="A34" s="48"/>
      <c r="B34" s="48"/>
    </row>
    <row r="35" spans="1:2" s="47" customFormat="1" ht="23.25" customHeight="1">
      <c r="A35" s="48"/>
      <c r="B35" s="48"/>
    </row>
    <row r="36" spans="1:2" s="47" customFormat="1" ht="24.95" customHeight="1">
      <c r="A36" s="48"/>
      <c r="B36" s="48"/>
    </row>
    <row r="37" spans="1:2" ht="24.95" customHeight="1"/>
    <row r="38" spans="1:2" ht="24.95" customHeight="1"/>
    <row r="39" spans="1:2" ht="24.95" customHeight="1"/>
    <row r="40" spans="1:2" ht="24.95" customHeight="1"/>
    <row r="41" spans="1:2" ht="24.95" customHeight="1"/>
    <row r="42" spans="1:2" ht="24.95" customHeight="1"/>
  </sheetData>
  <mergeCells count="1">
    <mergeCell ref="A2:B2"/>
  </mergeCells>
  <phoneticPr fontId="50" type="noConversion"/>
  <printOptions horizontalCentered="1"/>
  <pageMargins left="0.59" right="0.47" top="0.37" bottom="0.72" header="0.67" footer="0.47"/>
  <pageSetup paperSize="9" firstPageNumber="44" orientation="portrait" useFirstPageNumber="1"/>
  <headerFooter scaleWithDoc="0" alignWithMargins="0"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0"/>
  </sheetPr>
  <dimension ref="A1:D30"/>
  <sheetViews>
    <sheetView showZeros="0" topLeftCell="A10" workbookViewId="0">
      <selection activeCell="M8" sqref="M8"/>
    </sheetView>
  </sheetViews>
  <sheetFormatPr defaultColWidth="28.375" defaultRowHeight="14.25"/>
  <cols>
    <col min="1" max="1" width="42.125" style="1" customWidth="1"/>
    <col min="2" max="2" width="27.75" style="1" customWidth="1"/>
    <col min="3" max="3" width="9" style="1" customWidth="1"/>
    <col min="4" max="4" width="23.625" style="1" customWidth="1"/>
    <col min="5" max="5" width="9.375" style="1" customWidth="1"/>
    <col min="6" max="252" width="9" style="1" customWidth="1"/>
    <col min="253" max="253" width="27.5" style="1" customWidth="1"/>
    <col min="254" max="254" width="6.75" style="1" customWidth="1"/>
    <col min="255" max="255" width="7.125" style="1" customWidth="1"/>
    <col min="256" max="16384" width="28.375" style="1"/>
  </cols>
  <sheetData>
    <row r="1" spans="1:4" s="26" customFormat="1" ht="18.75" customHeight="1">
      <c r="A1" s="28" t="s">
        <v>1080</v>
      </c>
      <c r="B1" s="29"/>
      <c r="C1" s="30"/>
    </row>
    <row r="2" spans="1:4" ht="27" customHeight="1">
      <c r="A2" s="227" t="s">
        <v>1141</v>
      </c>
      <c r="B2" s="227"/>
      <c r="C2" s="31"/>
      <c r="D2" s="31"/>
    </row>
    <row r="3" spans="1:4" ht="19.5" customHeight="1">
      <c r="A3" s="43"/>
      <c r="B3" s="33" t="s">
        <v>8</v>
      </c>
    </row>
    <row r="4" spans="1:4" ht="24.95" customHeight="1">
      <c r="A4" s="228" t="s">
        <v>35</v>
      </c>
      <c r="B4" s="232" t="s">
        <v>1043</v>
      </c>
    </row>
    <row r="5" spans="1:4" ht="24.95" customHeight="1">
      <c r="A5" s="229"/>
      <c r="B5" s="233"/>
    </row>
    <row r="6" spans="1:4" s="27" customFormat="1" ht="24.95" customHeight="1">
      <c r="A6" s="44" t="s">
        <v>1044</v>
      </c>
      <c r="B6" s="35"/>
    </row>
    <row r="7" spans="1:4" s="27" customFormat="1" ht="24.95" customHeight="1">
      <c r="A7" s="39" t="s">
        <v>1045</v>
      </c>
      <c r="B7" s="35"/>
    </row>
    <row r="8" spans="1:4" s="27" customFormat="1" ht="24.95" customHeight="1">
      <c r="A8" s="39" t="s">
        <v>1046</v>
      </c>
      <c r="B8" s="35">
        <v>650000</v>
      </c>
    </row>
    <row r="9" spans="1:4" s="27" customFormat="1" ht="24.95" customHeight="1">
      <c r="A9" s="45" t="s">
        <v>1047</v>
      </c>
      <c r="B9" s="35"/>
    </row>
    <row r="10" spans="1:4" s="27" customFormat="1" ht="24.95" customHeight="1">
      <c r="A10" s="44" t="s">
        <v>1048</v>
      </c>
      <c r="B10" s="35">
        <v>16000</v>
      </c>
    </row>
    <row r="11" spans="1:4" s="27" customFormat="1" ht="24.95" customHeight="1">
      <c r="A11" s="39" t="s">
        <v>1049</v>
      </c>
      <c r="B11" s="35">
        <v>5400</v>
      </c>
    </row>
    <row r="12" spans="1:4" s="27" customFormat="1" ht="24.95" customHeight="1">
      <c r="A12" s="39" t="s">
        <v>1050</v>
      </c>
      <c r="B12" s="35">
        <v>3260</v>
      </c>
    </row>
    <row r="13" spans="1:4" s="27" customFormat="1" ht="24.95" customHeight="1">
      <c r="A13" s="39"/>
      <c r="B13" s="35"/>
    </row>
    <row r="14" spans="1:4" s="27" customFormat="1" ht="24.95" customHeight="1">
      <c r="A14" s="39" t="s">
        <v>1051</v>
      </c>
      <c r="B14" s="35">
        <f>SUM(B6:B13)</f>
        <v>674660</v>
      </c>
    </row>
    <row r="15" spans="1:4" s="27" customFormat="1" ht="24.95" customHeight="1">
      <c r="A15" s="37"/>
      <c r="B15" s="37"/>
    </row>
    <row r="16" spans="1:4" s="27" customFormat="1" ht="24.95" customHeight="1">
      <c r="A16" s="39" t="s">
        <v>11</v>
      </c>
      <c r="B16" s="37"/>
    </row>
    <row r="17" spans="1:2" s="27" customFormat="1" ht="24.95" customHeight="1">
      <c r="A17" s="39" t="s">
        <v>23</v>
      </c>
      <c r="B17" s="37"/>
    </row>
    <row r="18" spans="1:2" s="27" customFormat="1" ht="24.95" customHeight="1">
      <c r="A18" s="37" t="s">
        <v>1052</v>
      </c>
      <c r="B18" s="39"/>
    </row>
    <row r="19" spans="1:2" s="27" customFormat="1" ht="24.95" customHeight="1">
      <c r="A19" s="39" t="s">
        <v>1053</v>
      </c>
      <c r="B19" s="39">
        <v>11805</v>
      </c>
    </row>
    <row r="20" spans="1:2" s="27" customFormat="1" ht="24.95" customHeight="1">
      <c r="A20" s="41" t="s">
        <v>1054</v>
      </c>
      <c r="B20" s="46">
        <f>B14+B16++B17+B18+B19</f>
        <v>686465</v>
      </c>
    </row>
    <row r="21" spans="1:2" s="27" customFormat="1" ht="24.95" customHeight="1">
      <c r="A21" s="1"/>
      <c r="B21" s="1"/>
    </row>
    <row r="22" spans="1:2" s="27" customFormat="1" ht="24.95" customHeight="1">
      <c r="A22" s="1"/>
      <c r="B22" s="1"/>
    </row>
    <row r="23" spans="1:2" s="27" customFormat="1" ht="23.25" customHeight="1">
      <c r="A23" s="1"/>
      <c r="B23" s="1"/>
    </row>
    <row r="24" spans="1:2" s="27" customFormat="1" ht="24.95" customHeight="1">
      <c r="A24" s="1"/>
      <c r="B24" s="1"/>
    </row>
    <row r="25" spans="1:2" ht="24.95" customHeight="1"/>
    <row r="26" spans="1:2" ht="24.95" customHeight="1"/>
    <row r="27" spans="1:2" ht="24.95" customHeight="1"/>
    <row r="28" spans="1:2" ht="24.95" customHeight="1"/>
    <row r="29" spans="1:2" ht="24.95" customHeight="1"/>
    <row r="30" spans="1:2" ht="24.95" customHeight="1"/>
  </sheetData>
  <mergeCells count="3">
    <mergeCell ref="A2:B2"/>
    <mergeCell ref="A4:A5"/>
    <mergeCell ref="B4:B5"/>
  </mergeCells>
  <phoneticPr fontId="50" type="noConversion"/>
  <printOptions horizontalCentered="1"/>
  <pageMargins left="0.59" right="0.47" top="0.37" bottom="0.72" header="0.67" footer="0.47"/>
  <pageSetup paperSize="9" firstPageNumber="44" orientation="portrait" useFirstPageNumber="1"/>
  <headerFooter scaleWithDoc="0" alignWithMargins="0"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0"/>
  </sheetPr>
  <dimension ref="A1:D41"/>
  <sheetViews>
    <sheetView showZeros="0" topLeftCell="A22" workbookViewId="0">
      <selection activeCell="M8" sqref="M8"/>
    </sheetView>
  </sheetViews>
  <sheetFormatPr defaultColWidth="28.375" defaultRowHeight="14.25"/>
  <cols>
    <col min="1" max="1" width="49.25" style="1" customWidth="1"/>
    <col min="2" max="2" width="24.375" style="1" customWidth="1"/>
    <col min="3" max="4" width="9" style="1" hidden="1" customWidth="1"/>
    <col min="5" max="5" width="9.375" style="1" customWidth="1"/>
    <col min="6" max="252" width="9" style="1" customWidth="1"/>
    <col min="253" max="253" width="27.5" style="1" customWidth="1"/>
    <col min="254" max="254" width="6.75" style="1" customWidth="1"/>
    <col min="255" max="255" width="7.125" style="1" customWidth="1"/>
    <col min="256" max="16384" width="28.375" style="1"/>
  </cols>
  <sheetData>
    <row r="1" spans="1:4" s="26" customFormat="1" ht="18.75" customHeight="1">
      <c r="A1" s="28" t="s">
        <v>1081</v>
      </c>
      <c r="B1" s="29"/>
      <c r="C1" s="30"/>
    </row>
    <row r="2" spans="1:4" ht="27" customHeight="1">
      <c r="A2" s="227" t="s">
        <v>1142</v>
      </c>
      <c r="B2" s="227"/>
      <c r="C2" s="31"/>
      <c r="D2" s="31"/>
    </row>
    <row r="3" spans="1:4" ht="19.5" customHeight="1">
      <c r="A3" s="32"/>
      <c r="B3" s="33" t="s">
        <v>8</v>
      </c>
    </row>
    <row r="4" spans="1:4" ht="24.95" customHeight="1">
      <c r="A4" s="232" t="s">
        <v>35</v>
      </c>
      <c r="B4" s="232" t="s">
        <v>1043</v>
      </c>
    </row>
    <row r="5" spans="1:4" ht="24.95" customHeight="1">
      <c r="A5" s="233"/>
      <c r="B5" s="233"/>
    </row>
    <row r="6" spans="1:4" s="27" customFormat="1" ht="24.95" customHeight="1">
      <c r="A6" s="34" t="s">
        <v>1056</v>
      </c>
      <c r="B6" s="35"/>
    </row>
    <row r="7" spans="1:4" s="27" customFormat="1" ht="24.95" customHeight="1">
      <c r="A7" s="34" t="s">
        <v>1057</v>
      </c>
      <c r="B7" s="35"/>
    </row>
    <row r="8" spans="1:4" s="27" customFormat="1" ht="24.95" customHeight="1">
      <c r="A8" s="34" t="s">
        <v>1058</v>
      </c>
      <c r="B8" s="35">
        <f>B9+B13+B14+B15+B17</f>
        <v>365637</v>
      </c>
    </row>
    <row r="9" spans="1:4" s="27" customFormat="1" ht="24.95" customHeight="1">
      <c r="A9" s="36" t="s">
        <v>1059</v>
      </c>
      <c r="B9" s="35">
        <v>344237</v>
      </c>
    </row>
    <row r="10" spans="1:4" s="27" customFormat="1" ht="24.95" customHeight="1">
      <c r="A10" s="7" t="s">
        <v>1060</v>
      </c>
      <c r="B10" s="35">
        <v>69965</v>
      </c>
    </row>
    <row r="11" spans="1:4" s="27" customFormat="1" ht="24.95" customHeight="1">
      <c r="A11" s="7" t="s">
        <v>1061</v>
      </c>
      <c r="B11" s="35">
        <v>110076</v>
      </c>
    </row>
    <row r="12" spans="1:4" s="27" customFormat="1" ht="24.95" customHeight="1">
      <c r="A12" s="7" t="s">
        <v>1062</v>
      </c>
      <c r="B12" s="35">
        <v>164196</v>
      </c>
    </row>
    <row r="13" spans="1:4" s="27" customFormat="1" ht="24.95" customHeight="1">
      <c r="A13" s="36" t="s">
        <v>1063</v>
      </c>
      <c r="B13" s="35"/>
    </row>
    <row r="14" spans="1:4" s="27" customFormat="1" ht="24.95" customHeight="1">
      <c r="A14" s="34" t="s">
        <v>1064</v>
      </c>
      <c r="B14" s="35"/>
    </row>
    <row r="15" spans="1:4" s="27" customFormat="1" ht="24.95" customHeight="1">
      <c r="A15" s="34" t="s">
        <v>1065</v>
      </c>
      <c r="B15" s="35">
        <v>16000</v>
      </c>
    </row>
    <row r="16" spans="1:4" s="27" customFormat="1" ht="24.95" customHeight="1">
      <c r="A16" s="7" t="s">
        <v>1066</v>
      </c>
      <c r="B16" s="35">
        <v>16000</v>
      </c>
    </row>
    <row r="17" spans="1:2" s="27" customFormat="1" ht="24.95" customHeight="1">
      <c r="A17" s="34" t="s">
        <v>1067</v>
      </c>
      <c r="B17" s="35">
        <v>5400</v>
      </c>
    </row>
    <row r="18" spans="1:2" s="27" customFormat="1" ht="24.95" customHeight="1">
      <c r="A18" s="7" t="s">
        <v>1068</v>
      </c>
      <c r="B18" s="35">
        <v>5400</v>
      </c>
    </row>
    <row r="19" spans="1:2" s="27" customFormat="1" ht="24.95" customHeight="1">
      <c r="A19" s="34" t="s">
        <v>1069</v>
      </c>
      <c r="B19" s="35"/>
    </row>
    <row r="20" spans="1:2" s="27" customFormat="1" ht="24.95" customHeight="1">
      <c r="A20" s="34" t="s">
        <v>1070</v>
      </c>
      <c r="B20" s="35"/>
    </row>
    <row r="21" spans="1:2" s="27" customFormat="1" ht="24.95" customHeight="1">
      <c r="A21" s="34" t="s">
        <v>1071</v>
      </c>
      <c r="B21" s="37"/>
    </row>
    <row r="22" spans="1:2" s="27" customFormat="1" ht="24.95" customHeight="1">
      <c r="A22" s="34" t="s">
        <v>1072</v>
      </c>
      <c r="B22" s="35">
        <v>76000</v>
      </c>
    </row>
    <row r="23" spans="1:2" s="27" customFormat="1" ht="24.95" customHeight="1">
      <c r="A23" s="34" t="s">
        <v>1073</v>
      </c>
      <c r="B23" s="35">
        <v>33260</v>
      </c>
    </row>
    <row r="24" spans="1:2" s="27" customFormat="1" ht="24.95" customHeight="1">
      <c r="A24" s="38"/>
      <c r="B24" s="35"/>
    </row>
    <row r="25" spans="1:2" s="27" customFormat="1" ht="24.95" customHeight="1">
      <c r="A25" s="39" t="s">
        <v>1074</v>
      </c>
      <c r="B25" s="35">
        <f>SUM(B6:B8,B19:B23)</f>
        <v>474897</v>
      </c>
    </row>
    <row r="26" spans="1:2" s="27" customFormat="1" ht="24.95" customHeight="1">
      <c r="A26" s="37" t="s">
        <v>1075</v>
      </c>
      <c r="B26" s="37"/>
    </row>
    <row r="27" spans="1:2" s="27" customFormat="1" ht="24.95" customHeight="1">
      <c r="A27" s="39" t="s">
        <v>1076</v>
      </c>
      <c r="B27" s="37">
        <v>20000</v>
      </c>
    </row>
    <row r="28" spans="1:2" s="27" customFormat="1" ht="24.95" customHeight="1">
      <c r="A28" s="37" t="s">
        <v>31</v>
      </c>
      <c r="B28" s="37">
        <v>180000</v>
      </c>
    </row>
    <row r="29" spans="1:2" s="27" customFormat="1" ht="24.95" customHeight="1">
      <c r="A29" s="39" t="s">
        <v>1077</v>
      </c>
      <c r="B29" s="39"/>
    </row>
    <row r="30" spans="1:2" s="27" customFormat="1" ht="24.95" customHeight="1">
      <c r="A30" s="39" t="s">
        <v>1078</v>
      </c>
      <c r="B30" s="40">
        <v>11568</v>
      </c>
    </row>
    <row r="31" spans="1:2" s="27" customFormat="1" ht="24.95" customHeight="1">
      <c r="A31" s="41" t="s">
        <v>1079</v>
      </c>
      <c r="B31" s="42">
        <f>B25++B26+B27+B28+B29+B30</f>
        <v>686465</v>
      </c>
    </row>
    <row r="32" spans="1:2" s="27" customFormat="1" ht="24.95" customHeight="1">
      <c r="A32" s="1"/>
      <c r="B32" s="1"/>
    </row>
    <row r="33" spans="1:2" s="27" customFormat="1" ht="24.95" customHeight="1">
      <c r="A33" s="1"/>
      <c r="B33" s="1"/>
    </row>
    <row r="34" spans="1:2" s="27" customFormat="1" ht="23.25" customHeight="1">
      <c r="A34" s="1"/>
      <c r="B34" s="1"/>
    </row>
    <row r="35" spans="1:2" s="27" customFormat="1" ht="24.95" customHeight="1">
      <c r="A35" s="1"/>
      <c r="B35" s="1"/>
    </row>
    <row r="36" spans="1:2" ht="24.95" customHeight="1"/>
    <row r="37" spans="1:2" ht="24.95" customHeight="1"/>
    <row r="38" spans="1:2" ht="24.95" customHeight="1"/>
    <row r="39" spans="1:2" ht="24.95" customHeight="1"/>
    <row r="40" spans="1:2" ht="24.95" customHeight="1"/>
    <row r="41" spans="1:2" ht="24.95" customHeight="1"/>
  </sheetData>
  <mergeCells count="3">
    <mergeCell ref="A2:B2"/>
    <mergeCell ref="A4:A5"/>
    <mergeCell ref="B4:B5"/>
  </mergeCells>
  <phoneticPr fontId="50" type="noConversion"/>
  <printOptions horizontalCentered="1"/>
  <pageMargins left="0.59" right="0.47" top="0.37" bottom="0.72" header="0.67" footer="0.47"/>
  <pageSetup paperSize="9" firstPageNumber="44" orientation="portrait" useFirstPageNumber="1"/>
  <headerFooter scaleWithDoc="0" alignWithMargins="0"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0"/>
  </sheetPr>
  <dimension ref="A1:B18"/>
  <sheetViews>
    <sheetView topLeftCell="A4" workbookViewId="0">
      <selection activeCell="M8" sqref="M8"/>
    </sheetView>
  </sheetViews>
  <sheetFormatPr defaultColWidth="25.625" defaultRowHeight="14.25"/>
  <cols>
    <col min="1" max="1" width="27.375" style="1" customWidth="1"/>
    <col min="2" max="2" width="32" style="1" customWidth="1"/>
    <col min="3" max="253" width="9" style="1" customWidth="1"/>
    <col min="254" max="16384" width="25.625" style="1"/>
  </cols>
  <sheetData>
    <row r="1" spans="1:2" customFormat="1">
      <c r="A1" s="20" t="s">
        <v>1082</v>
      </c>
    </row>
    <row r="2" spans="1:2" customFormat="1" ht="18.75">
      <c r="A2" s="249" t="s">
        <v>1143</v>
      </c>
      <c r="B2" s="249"/>
    </row>
    <row r="3" spans="1:2" ht="30" customHeight="1">
      <c r="B3" s="21" t="s">
        <v>8</v>
      </c>
    </row>
    <row r="4" spans="1:2" ht="30" customHeight="1">
      <c r="A4" s="3" t="s">
        <v>1083</v>
      </c>
      <c r="B4" s="3" t="s">
        <v>1135</v>
      </c>
    </row>
    <row r="5" spans="1:2" ht="30" customHeight="1">
      <c r="A5" s="22" t="s">
        <v>1021</v>
      </c>
      <c r="B5" s="23">
        <v>1632.3999999999999</v>
      </c>
    </row>
    <row r="6" spans="1:2" ht="30" customHeight="1">
      <c r="A6" s="22" t="s">
        <v>1022</v>
      </c>
      <c r="B6" s="23">
        <v>5310.2</v>
      </c>
    </row>
    <row r="7" spans="1:2" ht="30" customHeight="1">
      <c r="A7" s="22" t="s">
        <v>1023</v>
      </c>
      <c r="B7" s="23">
        <v>2413.6</v>
      </c>
    </row>
    <row r="8" spans="1:2" ht="30" customHeight="1">
      <c r="A8" s="22" t="s">
        <v>1024</v>
      </c>
      <c r="B8" s="23">
        <v>7247.0999999999995</v>
      </c>
    </row>
    <row r="9" spans="1:2" ht="30" customHeight="1">
      <c r="A9" s="22" t="s">
        <v>1025</v>
      </c>
      <c r="B9" s="23">
        <v>127.39999999999999</v>
      </c>
    </row>
    <row r="10" spans="1:2" ht="30" customHeight="1">
      <c r="A10" s="22" t="s">
        <v>1026</v>
      </c>
      <c r="B10" s="23">
        <v>111.3</v>
      </c>
    </row>
    <row r="11" spans="1:2" ht="30" customHeight="1">
      <c r="A11" s="22" t="s">
        <v>1027</v>
      </c>
      <c r="B11" s="23">
        <v>98</v>
      </c>
    </row>
    <row r="12" spans="1:2" ht="30" customHeight="1">
      <c r="A12" s="22" t="s">
        <v>1029</v>
      </c>
      <c r="B12" s="23">
        <v>48.3</v>
      </c>
    </row>
    <row r="13" spans="1:2" ht="30" customHeight="1">
      <c r="A13" s="22" t="s">
        <v>1033</v>
      </c>
      <c r="B13" s="23">
        <v>46.199999999999996</v>
      </c>
    </row>
    <row r="14" spans="1:2" ht="30" customHeight="1">
      <c r="A14" s="24" t="s">
        <v>1032</v>
      </c>
      <c r="B14" s="23">
        <v>46.9</v>
      </c>
    </row>
    <row r="15" spans="1:2" ht="30" customHeight="1">
      <c r="A15" s="22" t="s">
        <v>1028</v>
      </c>
      <c r="B15" s="23">
        <v>37.799999999999997</v>
      </c>
    </row>
    <row r="16" spans="1:2" ht="30" customHeight="1">
      <c r="A16" s="22" t="s">
        <v>1030</v>
      </c>
      <c r="B16" s="23">
        <v>32.9</v>
      </c>
    </row>
    <row r="17" spans="1:2" ht="30" customHeight="1">
      <c r="A17" s="22" t="s">
        <v>1031</v>
      </c>
      <c r="B17" s="23">
        <v>97.3</v>
      </c>
    </row>
    <row r="18" spans="1:2" ht="30" customHeight="1">
      <c r="A18" s="3" t="s">
        <v>1041</v>
      </c>
      <c r="B18" s="25">
        <f>SUM(B5:B17)</f>
        <v>17249.400000000001</v>
      </c>
    </row>
  </sheetData>
  <mergeCells count="1">
    <mergeCell ref="A2:B2"/>
  </mergeCells>
  <phoneticPr fontId="50" type="noConversion"/>
  <pageMargins left="0.98402777777777795" right="0.75" top="1" bottom="1" header="0.51111111111111096" footer="0.51111111111111096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0"/>
  </sheetPr>
  <dimension ref="A1:C27"/>
  <sheetViews>
    <sheetView workbookViewId="0">
      <selection activeCell="M8" sqref="M8"/>
    </sheetView>
  </sheetViews>
  <sheetFormatPr defaultRowHeight="14.25"/>
  <cols>
    <col min="1" max="1" width="54.125" style="5" customWidth="1"/>
    <col min="2" max="2" width="21.5" style="5" customWidth="1"/>
    <col min="3" max="16384" width="9" style="5"/>
  </cols>
  <sheetData>
    <row r="1" spans="1:3">
      <c r="A1" s="6" t="s">
        <v>1084</v>
      </c>
    </row>
    <row r="2" spans="1:3" ht="30.75" customHeight="1">
      <c r="A2" s="250" t="s">
        <v>1144</v>
      </c>
      <c r="B2" s="250"/>
    </row>
    <row r="3" spans="1:3" ht="18.75" customHeight="1">
      <c r="A3" s="12"/>
      <c r="B3" s="13" t="s">
        <v>8</v>
      </c>
    </row>
    <row r="4" spans="1:3" s="10" customFormat="1" ht="24.95" customHeight="1">
      <c r="A4" s="14" t="s">
        <v>1085</v>
      </c>
      <c r="B4" s="14" t="s">
        <v>1043</v>
      </c>
    </row>
    <row r="5" spans="1:3" s="10" customFormat="1" ht="24.95" customHeight="1">
      <c r="A5" s="15" t="s">
        <v>1034</v>
      </c>
      <c r="B5" s="16">
        <f>B6+B10+B16+B21</f>
        <v>17248.561442517694</v>
      </c>
      <c r="C5" s="179"/>
    </row>
    <row r="6" spans="1:3" s="11" customFormat="1" ht="24.95" customHeight="1">
      <c r="A6" s="17" t="s">
        <v>70</v>
      </c>
      <c r="B6" s="176">
        <v>43.256675799934982</v>
      </c>
    </row>
    <row r="7" spans="1:3" s="11" customFormat="1" ht="24.95" customHeight="1">
      <c r="A7" s="17" t="s">
        <v>1086</v>
      </c>
      <c r="B7" s="176">
        <v>43.256675799934982</v>
      </c>
    </row>
    <row r="8" spans="1:3" s="11" customFormat="1" ht="24.95" customHeight="1">
      <c r="A8" s="17" t="s">
        <v>1087</v>
      </c>
      <c r="B8" s="177">
        <v>5.6073468629545342</v>
      </c>
    </row>
    <row r="9" spans="1:3" ht="24.95" customHeight="1">
      <c r="A9" s="17" t="s">
        <v>1088</v>
      </c>
      <c r="B9" s="178">
        <v>37</v>
      </c>
    </row>
    <row r="10" spans="1:3" s="11" customFormat="1" ht="24.95" customHeight="1">
      <c r="A10" s="17" t="s">
        <v>71</v>
      </c>
      <c r="B10" s="176">
        <f>B11+B14</f>
        <v>222.75508729413485</v>
      </c>
    </row>
    <row r="11" spans="1:3" s="11" customFormat="1" ht="24.95" customHeight="1">
      <c r="A11" s="17" t="s">
        <v>1089</v>
      </c>
      <c r="B11" s="176">
        <f>SUM(B12:B13)</f>
        <v>210.75508729413485</v>
      </c>
    </row>
    <row r="12" spans="1:3" s="11" customFormat="1" ht="24.95" customHeight="1">
      <c r="A12" s="17" t="s">
        <v>1090</v>
      </c>
      <c r="B12" s="177">
        <v>85.755087294134853</v>
      </c>
    </row>
    <row r="13" spans="1:3" ht="24.95" customHeight="1">
      <c r="A13" s="17" t="s">
        <v>1091</v>
      </c>
      <c r="B13" s="178">
        <v>125</v>
      </c>
    </row>
    <row r="14" spans="1:3" ht="24.95" customHeight="1">
      <c r="A14" s="17" t="s">
        <v>1092</v>
      </c>
      <c r="B14" s="176">
        <f>B15</f>
        <v>12</v>
      </c>
    </row>
    <row r="15" spans="1:3" ht="24.95" customHeight="1">
      <c r="A15" s="17" t="s">
        <v>1091</v>
      </c>
      <c r="B15" s="176">
        <v>12</v>
      </c>
    </row>
    <row r="16" spans="1:3" s="11" customFormat="1" ht="24.95" customHeight="1">
      <c r="A16" s="17" t="s">
        <v>74</v>
      </c>
      <c r="B16" s="176">
        <v>15521</v>
      </c>
    </row>
    <row r="17" spans="1:2" s="11" customFormat="1" ht="24.95" customHeight="1">
      <c r="A17" s="17" t="s">
        <v>1059</v>
      </c>
      <c r="B17" s="176">
        <v>15521</v>
      </c>
    </row>
    <row r="18" spans="1:2" s="11" customFormat="1" ht="24.95" customHeight="1">
      <c r="A18" s="19" t="s">
        <v>1060</v>
      </c>
      <c r="B18" s="177">
        <v>12543</v>
      </c>
    </row>
    <row r="19" spans="1:2" s="11" customFormat="1" ht="24.95" customHeight="1">
      <c r="A19" s="19" t="s">
        <v>1093</v>
      </c>
      <c r="B19" s="177">
        <v>111.68815792619799</v>
      </c>
    </row>
    <row r="20" spans="1:2" s="10" customFormat="1" ht="24.95" customHeight="1">
      <c r="A20" s="19" t="s">
        <v>1062</v>
      </c>
      <c r="B20" s="177">
        <v>2866</v>
      </c>
    </row>
    <row r="21" spans="1:2" ht="24.95" customHeight="1">
      <c r="A21" s="17" t="s">
        <v>86</v>
      </c>
      <c r="B21" s="176">
        <f>B22</f>
        <v>1461.5496794236251</v>
      </c>
    </row>
    <row r="22" spans="1:2" ht="24.95" customHeight="1">
      <c r="A22" s="7" t="s">
        <v>1094</v>
      </c>
      <c r="B22" s="176">
        <f>SUM(B23:B27)</f>
        <v>1461.5496794236251</v>
      </c>
    </row>
    <row r="23" spans="1:2" ht="24.95" customHeight="1">
      <c r="A23" s="7" t="s">
        <v>1095</v>
      </c>
      <c r="B23" s="178">
        <v>934.57735527515126</v>
      </c>
    </row>
    <row r="24" spans="1:2" ht="24.95" customHeight="1">
      <c r="A24" s="7" t="s">
        <v>1096</v>
      </c>
      <c r="B24" s="178">
        <v>112.77691065754712</v>
      </c>
    </row>
    <row r="25" spans="1:2" ht="24.95" customHeight="1">
      <c r="A25" s="7" t="s">
        <v>1097</v>
      </c>
      <c r="B25" s="178">
        <v>242.22519071664465</v>
      </c>
    </row>
    <row r="26" spans="1:2" ht="24.95" customHeight="1">
      <c r="A26" s="7" t="s">
        <v>1098</v>
      </c>
      <c r="B26" s="178">
        <v>102.97022277428213</v>
      </c>
    </row>
    <row r="27" spans="1:2" ht="24.95" customHeight="1">
      <c r="A27" s="7" t="s">
        <v>1099</v>
      </c>
      <c r="B27" s="178">
        <v>69</v>
      </c>
    </row>
  </sheetData>
  <mergeCells count="1">
    <mergeCell ref="A2:B2"/>
  </mergeCells>
  <phoneticPr fontId="50" type="noConversion"/>
  <printOptions horizontalCentered="1"/>
  <pageMargins left="0.389583333333333" right="0.389583333333333" top="0.58958333333333302" bottom="0.58958333333333302" header="0.30972222222222201" footer="0.30972222222222201"/>
  <pageSetup paperSize="9" orientation="portrait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0"/>
  </sheetPr>
  <dimension ref="A1:B13"/>
  <sheetViews>
    <sheetView workbookViewId="0">
      <selection activeCell="M8" sqref="M8"/>
    </sheetView>
  </sheetViews>
  <sheetFormatPr defaultRowHeight="14.25"/>
  <cols>
    <col min="1" max="1" width="48.875" style="1" customWidth="1"/>
    <col min="2" max="2" width="23.625" style="1" customWidth="1"/>
    <col min="3" max="16384" width="9" style="1"/>
  </cols>
  <sheetData>
    <row r="1" spans="1:2" ht="16.5" customHeight="1">
      <c r="A1" s="2" t="s">
        <v>1116</v>
      </c>
    </row>
    <row r="2" spans="1:2" ht="31.5" customHeight="1">
      <c r="A2" s="251" t="s">
        <v>1145</v>
      </c>
      <c r="B2" s="251"/>
    </row>
    <row r="3" spans="1:2" ht="21.75" customHeight="1">
      <c r="B3" s="9" t="s">
        <v>8</v>
      </c>
    </row>
    <row r="4" spans="1:2" ht="30" customHeight="1">
      <c r="A4" s="211" t="s">
        <v>1036</v>
      </c>
      <c r="B4" s="212" t="s">
        <v>1043</v>
      </c>
    </row>
    <row r="5" spans="1:2" ht="30" customHeight="1">
      <c r="A5" s="213" t="s">
        <v>1100</v>
      </c>
      <c r="B5" s="214">
        <f>B6+B7+B8+B9+B10</f>
        <v>50884</v>
      </c>
    </row>
    <row r="6" spans="1:2" ht="30" customHeight="1">
      <c r="A6" s="215" t="s">
        <v>1101</v>
      </c>
      <c r="B6" s="216">
        <v>601</v>
      </c>
    </row>
    <row r="7" spans="1:2" ht="30" customHeight="1">
      <c r="A7" s="215" t="s">
        <v>1102</v>
      </c>
      <c r="B7" s="217">
        <v>283</v>
      </c>
    </row>
    <row r="8" spans="1:2" ht="30" customHeight="1">
      <c r="A8" s="215" t="s">
        <v>1103</v>
      </c>
      <c r="B8" s="217"/>
    </row>
    <row r="9" spans="1:2" ht="30" customHeight="1">
      <c r="A9" s="215" t="s">
        <v>1104</v>
      </c>
      <c r="B9" s="217"/>
    </row>
    <row r="10" spans="1:2" ht="30" customHeight="1">
      <c r="A10" s="215" t="s">
        <v>1105</v>
      </c>
      <c r="B10" s="217">
        <v>50000</v>
      </c>
    </row>
    <row r="11" spans="1:2" ht="30" customHeight="1">
      <c r="A11" s="213" t="s">
        <v>1106</v>
      </c>
      <c r="B11" s="217"/>
    </row>
    <row r="12" spans="1:2" ht="30" customHeight="1">
      <c r="A12" s="213" t="s">
        <v>1107</v>
      </c>
      <c r="B12" s="217">
        <v>2294</v>
      </c>
    </row>
    <row r="13" spans="1:2" ht="30" customHeight="1">
      <c r="A13" s="218" t="s">
        <v>1034</v>
      </c>
      <c r="B13" s="219">
        <f>B5+B11+B12</f>
        <v>53178</v>
      </c>
    </row>
  </sheetData>
  <mergeCells count="1">
    <mergeCell ref="A2:B2"/>
  </mergeCells>
  <phoneticPr fontId="50" type="noConversion"/>
  <pageMargins left="1.18" right="0.75" top="0.98" bottom="0.98" header="0.51" footer="0.51"/>
  <pageSetup paperSize="9" firstPageNumber="952" orientation="portrait" useFirstPageNumber="1"/>
  <headerFooter scaleWithDoc="0" alignWithMargins="0"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0"/>
  </sheetPr>
  <dimension ref="A1:B14"/>
  <sheetViews>
    <sheetView workbookViewId="0">
      <selection activeCell="M8" sqref="M8"/>
    </sheetView>
  </sheetViews>
  <sheetFormatPr defaultRowHeight="14.25"/>
  <cols>
    <col min="1" max="1" width="50.5" style="1" customWidth="1"/>
    <col min="2" max="2" width="19.75" style="1" customWidth="1"/>
    <col min="3" max="16384" width="9" style="1"/>
  </cols>
  <sheetData>
    <row r="1" spans="1:2" ht="16.5" customHeight="1">
      <c r="A1" s="2" t="s">
        <v>1117</v>
      </c>
    </row>
    <row r="2" spans="1:2" ht="31.5" customHeight="1">
      <c r="A2" s="251" t="s">
        <v>1146</v>
      </c>
      <c r="B2" s="251"/>
    </row>
    <row r="3" spans="1:2" ht="26.25" customHeight="1" thickBot="1">
      <c r="A3" s="8"/>
      <c r="B3" s="9" t="s">
        <v>8</v>
      </c>
    </row>
    <row r="4" spans="1:2" ht="30" customHeight="1">
      <c r="A4" s="220" t="s">
        <v>1036</v>
      </c>
      <c r="B4" s="221" t="s">
        <v>1043</v>
      </c>
    </row>
    <row r="5" spans="1:2" ht="30" customHeight="1">
      <c r="A5" s="222" t="s">
        <v>1108</v>
      </c>
      <c r="B5" s="214">
        <f>B6+B7+B8+B9+B10</f>
        <v>304</v>
      </c>
    </row>
    <row r="6" spans="1:2" ht="30" customHeight="1">
      <c r="A6" s="222" t="s">
        <v>1109</v>
      </c>
      <c r="B6" s="214">
        <v>254</v>
      </c>
    </row>
    <row r="7" spans="1:2" ht="30" customHeight="1">
      <c r="A7" s="222" t="s">
        <v>1110</v>
      </c>
      <c r="B7" s="214"/>
    </row>
    <row r="8" spans="1:2" ht="30" customHeight="1">
      <c r="A8" s="222" t="s">
        <v>1311</v>
      </c>
      <c r="B8" s="214"/>
    </row>
    <row r="9" spans="1:2" ht="30" customHeight="1">
      <c r="A9" s="222" t="s">
        <v>1111</v>
      </c>
      <c r="B9" s="214"/>
    </row>
    <row r="10" spans="1:2" ht="30" customHeight="1">
      <c r="A10" s="222" t="s">
        <v>1112</v>
      </c>
      <c r="B10" s="214">
        <v>50</v>
      </c>
    </row>
    <row r="11" spans="1:2" ht="30" customHeight="1">
      <c r="A11" s="222" t="s">
        <v>1113</v>
      </c>
      <c r="B11" s="214"/>
    </row>
    <row r="12" spans="1:2" ht="30" customHeight="1">
      <c r="A12" s="222" t="s">
        <v>1114</v>
      </c>
      <c r="B12" s="214">
        <v>51589</v>
      </c>
    </row>
    <row r="13" spans="1:2" ht="30" customHeight="1">
      <c r="A13" s="222" t="s">
        <v>1115</v>
      </c>
      <c r="B13" s="214">
        <v>1285</v>
      </c>
    </row>
    <row r="14" spans="1:2" ht="30" customHeight="1" thickBot="1">
      <c r="A14" s="223" t="s">
        <v>1034</v>
      </c>
      <c r="B14" s="224">
        <f>B5+B11+B12+B13</f>
        <v>53178</v>
      </c>
    </row>
  </sheetData>
  <mergeCells count="1">
    <mergeCell ref="A2:B2"/>
  </mergeCells>
  <phoneticPr fontId="50" type="noConversion"/>
  <pageMargins left="1.18" right="0.75" top="0.98" bottom="0.98" header="0.51" footer="0.51"/>
  <pageSetup paperSize="9" orientation="portrait"/>
  <headerFooter scaleWithDoc="0" alignWithMargins="0"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0"/>
  </sheetPr>
  <dimension ref="A1:N30"/>
  <sheetViews>
    <sheetView workbookViewId="0">
      <selection activeCell="M8" sqref="M8"/>
    </sheetView>
  </sheetViews>
  <sheetFormatPr defaultRowHeight="14.25"/>
  <cols>
    <col min="1" max="1" width="19.375" style="183" customWidth="1"/>
    <col min="2" max="2" width="25.625" style="183" customWidth="1"/>
    <col min="3" max="3" width="14" style="183" customWidth="1"/>
    <col min="4" max="6" width="9" style="183"/>
    <col min="7" max="7" width="15" style="183" customWidth="1"/>
    <col min="8" max="16384" width="9" style="183"/>
  </cols>
  <sheetData>
    <row r="1" spans="1:10">
      <c r="A1" s="183" t="s">
        <v>1283</v>
      </c>
    </row>
    <row r="2" spans="1:10" ht="30" customHeight="1">
      <c r="A2" s="252" t="s">
        <v>1310</v>
      </c>
      <c r="B2" s="252"/>
      <c r="C2" s="252"/>
      <c r="D2" s="252"/>
      <c r="E2" s="252"/>
      <c r="F2" s="252"/>
      <c r="G2" s="252"/>
      <c r="H2" s="252"/>
      <c r="I2" s="252"/>
    </row>
    <row r="3" spans="1:10" ht="15" customHeight="1">
      <c r="A3" s="184" t="s">
        <v>1284</v>
      </c>
      <c r="B3" s="253" t="s">
        <v>8</v>
      </c>
      <c r="C3" s="254"/>
      <c r="D3" s="254"/>
      <c r="E3" s="254"/>
      <c r="F3" s="254"/>
      <c r="G3" s="254"/>
      <c r="H3" s="254"/>
      <c r="I3" s="254"/>
    </row>
    <row r="4" spans="1:10" s="208" customFormat="1" ht="30" customHeight="1">
      <c r="A4" s="185" t="s">
        <v>1285</v>
      </c>
      <c r="B4" s="186" t="s">
        <v>1085</v>
      </c>
      <c r="C4" s="187" t="s">
        <v>1041</v>
      </c>
      <c r="D4" s="187" t="s">
        <v>1286</v>
      </c>
      <c r="E4" s="188" t="s">
        <v>1287</v>
      </c>
      <c r="F4" s="187" t="s">
        <v>1288</v>
      </c>
      <c r="G4" s="187" t="s">
        <v>1289</v>
      </c>
      <c r="H4" s="187" t="s">
        <v>1290</v>
      </c>
      <c r="I4" s="187" t="s">
        <v>1291</v>
      </c>
    </row>
    <row r="5" spans="1:10" s="210" customFormat="1" ht="24.95" customHeight="1">
      <c r="A5" s="189">
        <v>1</v>
      </c>
      <c r="B5" s="190" t="s">
        <v>1292</v>
      </c>
      <c r="C5" s="191">
        <f>E5+F5+G5+H5+I5</f>
        <v>819693</v>
      </c>
      <c r="D5" s="191"/>
      <c r="E5" s="192">
        <v>14602</v>
      </c>
      <c r="F5" s="193">
        <v>8202</v>
      </c>
      <c r="G5" s="194">
        <v>667546</v>
      </c>
      <c r="H5" s="191">
        <v>53127</v>
      </c>
      <c r="I5" s="195">
        <v>76216</v>
      </c>
      <c r="J5" s="209"/>
    </row>
    <row r="6" spans="1:10" s="210" customFormat="1" ht="24.95" customHeight="1">
      <c r="A6" s="189">
        <v>2</v>
      </c>
      <c r="B6" s="190" t="s">
        <v>1293</v>
      </c>
      <c r="C6" s="191">
        <f t="shared" ref="C6:C21" si="0">E6+F6+G6+H6+I6</f>
        <v>914809</v>
      </c>
      <c r="D6" s="191"/>
      <c r="E6" s="192">
        <f>E7+E8+E9+E10+E11+E12+E13</f>
        <v>73500</v>
      </c>
      <c r="F6" s="192">
        <f>F7+F8+F9+F10+F11+F12+F13</f>
        <v>6511</v>
      </c>
      <c r="G6" s="192">
        <f>G7+G8+G9+G10+G11+G12+G13</f>
        <v>799081</v>
      </c>
      <c r="H6" s="192">
        <f>H7+H8+H9+H10+H11+H12+H13</f>
        <v>19717</v>
      </c>
      <c r="I6" s="192">
        <f>I7+I8+I9+I10+I11+I12+I13</f>
        <v>16000</v>
      </c>
    </row>
    <row r="7" spans="1:10" ht="24.95" customHeight="1">
      <c r="A7" s="196">
        <v>3</v>
      </c>
      <c r="B7" s="197" t="s">
        <v>1294</v>
      </c>
      <c r="C7" s="191">
        <f t="shared" si="0"/>
        <v>468300</v>
      </c>
      <c r="D7" s="198"/>
      <c r="E7" s="199">
        <v>30610</v>
      </c>
      <c r="F7" s="199">
        <v>5598</v>
      </c>
      <c r="G7" s="194">
        <v>398505</v>
      </c>
      <c r="H7" s="198">
        <v>19087</v>
      </c>
      <c r="I7" s="199">
        <v>14500</v>
      </c>
    </row>
    <row r="8" spans="1:10" ht="24.95" customHeight="1">
      <c r="A8" s="196">
        <v>4</v>
      </c>
      <c r="B8" s="197" t="s">
        <v>1295</v>
      </c>
      <c r="C8" s="191">
        <f t="shared" si="0"/>
        <v>8876</v>
      </c>
      <c r="D8" s="198"/>
      <c r="E8" s="199">
        <v>190</v>
      </c>
      <c r="F8" s="199">
        <v>92</v>
      </c>
      <c r="G8" s="194">
        <v>6464</v>
      </c>
      <c r="H8" s="198">
        <v>630</v>
      </c>
      <c r="I8" s="199">
        <v>1500</v>
      </c>
    </row>
    <row r="9" spans="1:10" ht="24.95" customHeight="1">
      <c r="A9" s="196">
        <v>5</v>
      </c>
      <c r="B9" s="197" t="s">
        <v>1296</v>
      </c>
      <c r="C9" s="191">
        <f t="shared" si="0"/>
        <v>434385</v>
      </c>
      <c r="D9" s="200"/>
      <c r="E9" s="199">
        <v>42000</v>
      </c>
      <c r="F9" s="201"/>
      <c r="G9" s="194">
        <v>392385</v>
      </c>
      <c r="H9" s="198"/>
      <c r="I9" s="199"/>
    </row>
    <row r="10" spans="1:10" ht="24.95" customHeight="1">
      <c r="A10" s="196">
        <v>7</v>
      </c>
      <c r="B10" s="197" t="s">
        <v>1297</v>
      </c>
      <c r="C10" s="191">
        <f t="shared" si="0"/>
        <v>1776</v>
      </c>
      <c r="D10" s="198"/>
      <c r="E10" s="199"/>
      <c r="F10" s="201">
        <v>100</v>
      </c>
      <c r="G10" s="194">
        <v>1676</v>
      </c>
      <c r="H10" s="198"/>
      <c r="I10" s="199"/>
    </row>
    <row r="11" spans="1:10" ht="24.95" customHeight="1">
      <c r="A11" s="196">
        <v>8</v>
      </c>
      <c r="B11" s="197" t="s">
        <v>1298</v>
      </c>
      <c r="C11" s="191">
        <f t="shared" si="0"/>
        <v>752</v>
      </c>
      <c r="D11" s="198"/>
      <c r="E11" s="199">
        <v>700</v>
      </c>
      <c r="F11" s="199">
        <v>1</v>
      </c>
      <c r="G11" s="194">
        <v>51</v>
      </c>
      <c r="H11" s="198"/>
      <c r="I11" s="199"/>
    </row>
    <row r="12" spans="1:10" ht="24.95" customHeight="1">
      <c r="A12" s="196">
        <v>9</v>
      </c>
      <c r="B12" s="197" t="s">
        <v>1299</v>
      </c>
      <c r="C12" s="191">
        <f t="shared" si="0"/>
        <v>0</v>
      </c>
      <c r="D12" s="198"/>
      <c r="E12" s="199"/>
      <c r="F12" s="199"/>
      <c r="G12" s="194">
        <f>K12+L12</f>
        <v>0</v>
      </c>
      <c r="H12" s="198"/>
      <c r="I12" s="199"/>
    </row>
    <row r="13" spans="1:10" ht="24.95" customHeight="1">
      <c r="A13" s="196">
        <v>10</v>
      </c>
      <c r="B13" s="197" t="s">
        <v>1300</v>
      </c>
      <c r="C13" s="191">
        <f t="shared" si="0"/>
        <v>720</v>
      </c>
      <c r="D13" s="198"/>
      <c r="E13" s="199"/>
      <c r="F13" s="199">
        <v>720</v>
      </c>
      <c r="G13" s="194">
        <f>K13+L13</f>
        <v>0</v>
      </c>
      <c r="H13" s="198"/>
      <c r="I13" s="199"/>
    </row>
    <row r="14" spans="1:10" s="210" customFormat="1" ht="24.95" customHeight="1">
      <c r="A14" s="189">
        <v>11</v>
      </c>
      <c r="B14" s="190" t="s">
        <v>1301</v>
      </c>
      <c r="C14" s="191">
        <f t="shared" si="0"/>
        <v>866488</v>
      </c>
      <c r="D14" s="194"/>
      <c r="E14" s="193">
        <f>E15+E16+E17+E18+E19</f>
        <v>72776</v>
      </c>
      <c r="F14" s="193">
        <f>F15+F16+F17+F18+F19</f>
        <v>5905</v>
      </c>
      <c r="G14" s="193">
        <f>G15+G16+G17+G18+G19</f>
        <v>754379</v>
      </c>
      <c r="H14" s="193">
        <f>H15+H16+H17+H18+H19</f>
        <v>21928</v>
      </c>
      <c r="I14" s="193">
        <f>I15+I16+I17+I18+I19</f>
        <v>11500</v>
      </c>
    </row>
    <row r="15" spans="1:10" ht="24.95" customHeight="1">
      <c r="A15" s="196">
        <v>12</v>
      </c>
      <c r="B15" s="197" t="s">
        <v>1302</v>
      </c>
      <c r="C15" s="191">
        <f t="shared" si="0"/>
        <v>831286</v>
      </c>
      <c r="D15" s="202"/>
      <c r="E15" s="203">
        <v>67226</v>
      </c>
      <c r="F15" s="201">
        <v>5260</v>
      </c>
      <c r="G15" s="194">
        <v>727422</v>
      </c>
      <c r="H15" s="198">
        <v>19878</v>
      </c>
      <c r="I15" s="199">
        <v>11500</v>
      </c>
    </row>
    <row r="16" spans="1:10" ht="24.95" customHeight="1">
      <c r="A16" s="196">
        <v>19</v>
      </c>
      <c r="B16" s="197" t="s">
        <v>1303</v>
      </c>
      <c r="C16" s="191">
        <f t="shared" si="0"/>
        <v>27890</v>
      </c>
      <c r="D16" s="204"/>
      <c r="E16" s="205">
        <v>50</v>
      </c>
      <c r="F16" s="205">
        <v>7</v>
      </c>
      <c r="G16" s="194">
        <v>26833</v>
      </c>
      <c r="H16" s="204">
        <v>1000</v>
      </c>
      <c r="I16" s="205"/>
    </row>
    <row r="17" spans="1:14" ht="24.95" customHeight="1">
      <c r="A17" s="196">
        <v>20</v>
      </c>
      <c r="B17" s="197" t="s">
        <v>1304</v>
      </c>
      <c r="C17" s="191">
        <f t="shared" si="0"/>
        <v>5629</v>
      </c>
      <c r="D17" s="204"/>
      <c r="E17" s="205">
        <v>5500</v>
      </c>
      <c r="F17" s="205">
        <v>5</v>
      </c>
      <c r="G17" s="194">
        <v>124</v>
      </c>
      <c r="H17" s="204"/>
      <c r="I17" s="205"/>
    </row>
    <row r="18" spans="1:14" ht="24.95" customHeight="1">
      <c r="A18" s="196">
        <v>21</v>
      </c>
      <c r="B18" s="197" t="s">
        <v>1305</v>
      </c>
      <c r="C18" s="191">
        <f t="shared" si="0"/>
        <v>0</v>
      </c>
      <c r="D18" s="204"/>
      <c r="E18" s="205"/>
      <c r="F18" s="205"/>
      <c r="G18" s="194">
        <f>K18+L18</f>
        <v>0</v>
      </c>
      <c r="H18" s="204"/>
      <c r="I18" s="205"/>
    </row>
    <row r="19" spans="1:14" ht="24.95" customHeight="1">
      <c r="A19" s="196">
        <v>22</v>
      </c>
      <c r="B19" s="197" t="s">
        <v>1306</v>
      </c>
      <c r="C19" s="191">
        <f t="shared" si="0"/>
        <v>1683</v>
      </c>
      <c r="D19" s="204"/>
      <c r="E19" s="205"/>
      <c r="F19" s="205">
        <v>633</v>
      </c>
      <c r="G19" s="194">
        <f>K19+L19</f>
        <v>0</v>
      </c>
      <c r="H19" s="204">
        <v>1050</v>
      </c>
      <c r="I19" s="205"/>
    </row>
    <row r="20" spans="1:14" s="210" customFormat="1" ht="24.95" customHeight="1">
      <c r="A20" s="189">
        <v>23</v>
      </c>
      <c r="B20" s="190" t="s">
        <v>1307</v>
      </c>
      <c r="C20" s="191">
        <f t="shared" si="0"/>
        <v>868014</v>
      </c>
      <c r="D20" s="206"/>
      <c r="E20" s="207">
        <f>E5+E6-E14</f>
        <v>15326</v>
      </c>
      <c r="F20" s="207">
        <f>F5+F6-F14</f>
        <v>8808</v>
      </c>
      <c r="G20" s="207">
        <f>G5+G6-G14</f>
        <v>712248</v>
      </c>
      <c r="H20" s="207">
        <f>H5+H6-H14</f>
        <v>50916</v>
      </c>
      <c r="I20" s="207">
        <f>I5+I6-I14</f>
        <v>80716</v>
      </c>
      <c r="J20" s="209"/>
      <c r="K20" s="209"/>
      <c r="L20" s="209"/>
      <c r="M20" s="209"/>
      <c r="N20" s="209"/>
    </row>
    <row r="21" spans="1:14" ht="24.95" customHeight="1">
      <c r="A21" s="196">
        <v>24</v>
      </c>
      <c r="B21" s="197" t="s">
        <v>1308</v>
      </c>
      <c r="C21" s="191">
        <f t="shared" si="0"/>
        <v>48321</v>
      </c>
      <c r="D21" s="204"/>
      <c r="E21" s="205">
        <f>E6-E14</f>
        <v>724</v>
      </c>
      <c r="F21" s="205">
        <f>F6-F14</f>
        <v>606</v>
      </c>
      <c r="G21" s="205">
        <f>G6-G14</f>
        <v>44702</v>
      </c>
      <c r="H21" s="205">
        <f>H6-H14</f>
        <v>-2211</v>
      </c>
      <c r="I21" s="205">
        <f>I6-I14</f>
        <v>4500</v>
      </c>
    </row>
    <row r="22" spans="1:14" ht="24.95" customHeight="1">
      <c r="A22" s="255" t="s">
        <v>1309</v>
      </c>
      <c r="B22" s="255"/>
      <c r="C22" s="255"/>
      <c r="D22" s="255"/>
      <c r="E22" s="255"/>
      <c r="F22" s="255"/>
      <c r="G22" s="255"/>
      <c r="H22" s="255"/>
      <c r="I22" s="255"/>
    </row>
    <row r="23" spans="1:14" ht="24.95" customHeight="1"/>
    <row r="24" spans="1:14" ht="24.95" customHeight="1"/>
    <row r="25" spans="1:14" ht="24.95" customHeight="1"/>
    <row r="26" spans="1:14" ht="24.95" customHeight="1"/>
    <row r="27" spans="1:14" ht="24.95" customHeight="1"/>
    <row r="28" spans="1:14" ht="24.95" customHeight="1"/>
    <row r="29" spans="1:14" ht="24.95" customHeight="1"/>
    <row r="30" spans="1:14" ht="30" customHeight="1"/>
  </sheetData>
  <mergeCells count="3">
    <mergeCell ref="A2:I2"/>
    <mergeCell ref="B3:I3"/>
    <mergeCell ref="A22:I22"/>
  </mergeCells>
  <phoneticPr fontId="50" type="noConversion"/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0"/>
  </sheetPr>
  <dimension ref="A1:I7"/>
  <sheetViews>
    <sheetView workbookViewId="0">
      <selection activeCell="M8" sqref="M8"/>
    </sheetView>
  </sheetViews>
  <sheetFormatPr defaultRowHeight="14.25"/>
  <cols>
    <col min="1" max="1" width="27.75" style="1" customWidth="1"/>
    <col min="2" max="16384" width="9" style="1"/>
  </cols>
  <sheetData>
    <row r="1" spans="1:9">
      <c r="A1" s="182" t="s">
        <v>1280</v>
      </c>
      <c r="B1" s="48"/>
      <c r="C1" s="48"/>
      <c r="D1" s="48"/>
      <c r="E1" s="48"/>
      <c r="F1" s="48"/>
      <c r="G1" s="48"/>
      <c r="H1" s="48"/>
      <c r="I1" s="48"/>
    </row>
    <row r="2" spans="1:9" ht="30" customHeight="1">
      <c r="A2" s="256" t="s">
        <v>1273</v>
      </c>
      <c r="B2" s="256"/>
      <c r="C2" s="256"/>
      <c r="D2" s="256"/>
      <c r="E2" s="256"/>
      <c r="F2" s="256"/>
      <c r="G2" s="256"/>
      <c r="H2" s="256"/>
      <c r="I2" s="256"/>
    </row>
    <row r="3" spans="1:9" ht="30" customHeight="1">
      <c r="A3" s="257"/>
      <c r="B3" s="257"/>
      <c r="C3" s="257"/>
      <c r="D3" s="48"/>
      <c r="E3" s="48"/>
      <c r="F3" s="48"/>
      <c r="G3" s="48"/>
      <c r="H3" s="258" t="s">
        <v>1118</v>
      </c>
      <c r="I3" s="258"/>
    </row>
    <row r="4" spans="1:9" ht="30" customHeight="1">
      <c r="A4" s="259" t="s">
        <v>1083</v>
      </c>
      <c r="B4" s="259" t="s">
        <v>1274</v>
      </c>
      <c r="C4" s="259"/>
      <c r="D4" s="259"/>
      <c r="E4" s="259"/>
      <c r="F4" s="259"/>
      <c r="G4" s="259" t="s">
        <v>1275</v>
      </c>
      <c r="H4" s="259"/>
      <c r="I4" s="259"/>
    </row>
    <row r="5" spans="1:9" ht="28.5" customHeight="1">
      <c r="A5" s="259"/>
      <c r="B5" s="259" t="s">
        <v>1041</v>
      </c>
      <c r="C5" s="259" t="s">
        <v>1276</v>
      </c>
      <c r="D5" s="259"/>
      <c r="E5" s="259" t="s">
        <v>1277</v>
      </c>
      <c r="F5" s="259"/>
      <c r="G5" s="259" t="s">
        <v>1041</v>
      </c>
      <c r="H5" s="259" t="s">
        <v>1276</v>
      </c>
      <c r="I5" s="259" t="s">
        <v>1277</v>
      </c>
    </row>
    <row r="6" spans="1:9" ht="28.5" customHeight="1">
      <c r="A6" s="259"/>
      <c r="B6" s="259"/>
      <c r="C6" s="18" t="s">
        <v>1119</v>
      </c>
      <c r="D6" s="18" t="s">
        <v>1278</v>
      </c>
      <c r="E6" s="18" t="s">
        <v>1119</v>
      </c>
      <c r="F6" s="18" t="s">
        <v>1278</v>
      </c>
      <c r="G6" s="259"/>
      <c r="H6" s="259"/>
      <c r="I6" s="259"/>
    </row>
    <row r="7" spans="1:9" ht="26.25" customHeight="1">
      <c r="A7" s="18" t="s">
        <v>1120</v>
      </c>
      <c r="B7" s="180">
        <v>669.14912219380005</v>
      </c>
      <c r="C7" s="180">
        <v>337.00953819379998</v>
      </c>
      <c r="D7" s="181">
        <f>C7/B7</f>
        <v>0.50363891547659345</v>
      </c>
      <c r="E7" s="180">
        <v>332.13958400000001</v>
      </c>
      <c r="F7" s="181">
        <f>E7/B7</f>
        <v>0.49636108452340644</v>
      </c>
      <c r="G7" s="180">
        <v>678.35</v>
      </c>
      <c r="H7" s="180">
        <v>337.51</v>
      </c>
      <c r="I7" s="180">
        <v>340.84</v>
      </c>
    </row>
  </sheetData>
  <mergeCells count="12">
    <mergeCell ref="A2:I2"/>
    <mergeCell ref="A3:C3"/>
    <mergeCell ref="H3:I3"/>
    <mergeCell ref="A4:A6"/>
    <mergeCell ref="B4:F4"/>
    <mergeCell ref="G4:I4"/>
    <mergeCell ref="B5:B6"/>
    <mergeCell ref="C5:D5"/>
    <mergeCell ref="E5:F5"/>
    <mergeCell ref="G5:G6"/>
    <mergeCell ref="H5:H6"/>
    <mergeCell ref="I5:I6"/>
  </mergeCells>
  <phoneticPr fontId="5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IT23"/>
  <sheetViews>
    <sheetView showZeros="0" workbookViewId="0">
      <pane xSplit="1" ySplit="5" topLeftCell="B6" activePane="bottomRight" state="frozen"/>
      <selection activeCell="M8" sqref="M8"/>
      <selection pane="topRight" activeCell="M8" sqref="M8"/>
      <selection pane="bottomLeft" activeCell="M8" sqref="M8"/>
      <selection pane="bottomRight" activeCell="M8" sqref="M8"/>
    </sheetView>
  </sheetViews>
  <sheetFormatPr defaultColWidth="8.75" defaultRowHeight="14.25"/>
  <cols>
    <col min="1" max="1" width="40.625" style="132" customWidth="1"/>
    <col min="2" max="2" width="15.625" style="132" customWidth="1"/>
    <col min="3" max="254" width="8.75" style="132"/>
    <col min="255" max="16384" width="8.75" style="48"/>
  </cols>
  <sheetData>
    <row r="1" spans="1:3" s="65" customFormat="1">
      <c r="A1" s="66" t="s">
        <v>7</v>
      </c>
      <c r="B1" s="67"/>
      <c r="C1" s="67"/>
    </row>
    <row r="2" spans="1:3" ht="27.75" customHeight="1">
      <c r="A2" s="225" t="s">
        <v>1121</v>
      </c>
      <c r="B2" s="226"/>
    </row>
    <row r="3" spans="1:3" ht="17.25" customHeight="1">
      <c r="A3" s="141"/>
      <c r="B3" s="134"/>
    </row>
    <row r="4" spans="1:3" s="129" customFormat="1" ht="17.25" customHeight="1">
      <c r="B4" s="142" t="s">
        <v>8</v>
      </c>
    </row>
    <row r="5" spans="1:3" s="129" customFormat="1" ht="33" customHeight="1">
      <c r="A5" s="136" t="s">
        <v>9</v>
      </c>
      <c r="B5" s="148" t="s">
        <v>1130</v>
      </c>
    </row>
    <row r="6" spans="1:3" s="130" customFormat="1" ht="25.5" customHeight="1">
      <c r="A6" s="137" t="s">
        <v>10</v>
      </c>
      <c r="B6" s="138">
        <v>1274321</v>
      </c>
    </row>
    <row r="7" spans="1:3" s="130" customFormat="1" ht="25.5" customHeight="1">
      <c r="A7" s="137" t="s">
        <v>11</v>
      </c>
      <c r="B7" s="138">
        <f>SUM(B8:B19)</f>
        <v>3857189</v>
      </c>
    </row>
    <row r="8" spans="1:3" s="130" customFormat="1" ht="25.5" customHeight="1">
      <c r="A8" s="143" t="s">
        <v>12</v>
      </c>
      <c r="B8" s="138">
        <v>68874</v>
      </c>
    </row>
    <row r="9" spans="1:3" s="130" customFormat="1" ht="25.5" customHeight="1">
      <c r="A9" s="143" t="s">
        <v>13</v>
      </c>
      <c r="B9" s="138">
        <v>9518</v>
      </c>
    </row>
    <row r="10" spans="1:3" s="130" customFormat="1" ht="25.5" customHeight="1">
      <c r="A10" s="143" t="s">
        <v>14</v>
      </c>
      <c r="B10" s="138">
        <v>6322</v>
      </c>
    </row>
    <row r="11" spans="1:3" s="130" customFormat="1" ht="25.5" customHeight="1">
      <c r="A11" s="143" t="s">
        <v>15</v>
      </c>
      <c r="B11" s="147">
        <v>848742</v>
      </c>
    </row>
    <row r="12" spans="1:3" s="130" customFormat="1" ht="25.5" customHeight="1">
      <c r="A12" s="144" t="s">
        <v>16</v>
      </c>
      <c r="B12" s="147">
        <v>337544</v>
      </c>
    </row>
    <row r="13" spans="1:3" s="130" customFormat="1" ht="25.5" customHeight="1">
      <c r="A13" s="143" t="s">
        <v>17</v>
      </c>
      <c r="B13" s="147">
        <v>117514</v>
      </c>
    </row>
    <row r="14" spans="1:3" s="130" customFormat="1" ht="25.5" customHeight="1">
      <c r="A14" s="143" t="s">
        <v>18</v>
      </c>
      <c r="B14" s="147">
        <v>147309</v>
      </c>
    </row>
    <row r="15" spans="1:3" s="130" customFormat="1" ht="25.5" customHeight="1">
      <c r="A15" s="143" t="s">
        <v>19</v>
      </c>
      <c r="B15" s="147">
        <v>127319</v>
      </c>
    </row>
    <row r="16" spans="1:3" s="130" customFormat="1" ht="25.5" customHeight="1">
      <c r="A16" s="143" t="s">
        <v>20</v>
      </c>
      <c r="B16" s="147">
        <v>38914</v>
      </c>
    </row>
    <row r="17" spans="1:2" s="130" customFormat="1" ht="25.5" customHeight="1">
      <c r="A17" s="143" t="s">
        <v>21</v>
      </c>
      <c r="B17" s="147">
        <v>1853346</v>
      </c>
    </row>
    <row r="18" spans="1:2" s="130" customFormat="1" ht="25.5" customHeight="1">
      <c r="A18" s="143" t="s">
        <v>22</v>
      </c>
      <c r="B18" s="138">
        <v>301787</v>
      </c>
    </row>
    <row r="19" spans="1:2" s="130" customFormat="1" ht="25.5" customHeight="1">
      <c r="A19" s="143"/>
      <c r="B19" s="140"/>
    </row>
    <row r="20" spans="1:2" s="130" customFormat="1" ht="25.5" customHeight="1">
      <c r="A20" s="143" t="s">
        <v>23</v>
      </c>
      <c r="B20" s="140">
        <v>300000</v>
      </c>
    </row>
    <row r="21" spans="1:2" s="131" customFormat="1" ht="25.5" customHeight="1">
      <c r="A21" s="143"/>
      <c r="B21" s="140"/>
    </row>
    <row r="22" spans="1:2" s="131" customFormat="1" ht="25.5" customHeight="1">
      <c r="A22" s="143"/>
      <c r="B22" s="140"/>
    </row>
    <row r="23" spans="1:2" s="131" customFormat="1" ht="25.5" customHeight="1">
      <c r="A23" s="143" t="s">
        <v>24</v>
      </c>
      <c r="B23" s="138">
        <f>B6+B7+B20</f>
        <v>5431510</v>
      </c>
    </row>
  </sheetData>
  <mergeCells count="1">
    <mergeCell ref="A2:B2"/>
  </mergeCells>
  <phoneticPr fontId="50" type="noConversion"/>
  <printOptions horizontalCentered="1"/>
  <pageMargins left="0.59" right="0.61" top="0.98" bottom="0.79" header="0.51" footer="0.61"/>
  <pageSetup paperSize="9" orientation="portrait"/>
  <headerFooter alignWithMargins="0">
    <oddFooter>&amp;C8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0"/>
  </sheetPr>
  <dimension ref="A1:I7"/>
  <sheetViews>
    <sheetView workbookViewId="0">
      <selection activeCell="M8" sqref="M8"/>
    </sheetView>
  </sheetViews>
  <sheetFormatPr defaultRowHeight="14.25"/>
  <cols>
    <col min="1" max="1" width="24.25" customWidth="1"/>
  </cols>
  <sheetData>
    <row r="1" spans="1:9">
      <c r="A1" s="182" t="s">
        <v>1282</v>
      </c>
      <c r="B1" s="48"/>
      <c r="C1" s="48"/>
      <c r="D1" s="48"/>
      <c r="E1" s="48"/>
      <c r="F1" s="48"/>
      <c r="G1" s="48"/>
      <c r="H1" s="48"/>
      <c r="I1" s="48"/>
    </row>
    <row r="2" spans="1:9" ht="25.5">
      <c r="A2" s="256" t="s">
        <v>1281</v>
      </c>
      <c r="B2" s="256"/>
      <c r="C2" s="256"/>
      <c r="D2" s="256"/>
      <c r="E2" s="256"/>
      <c r="F2" s="256"/>
      <c r="G2" s="256"/>
      <c r="H2" s="256"/>
      <c r="I2" s="256"/>
    </row>
    <row r="3" spans="1:9">
      <c r="A3" s="257"/>
      <c r="B3" s="257"/>
      <c r="C3" s="257"/>
      <c r="D3" s="48"/>
      <c r="E3" s="48"/>
      <c r="F3" s="48"/>
      <c r="G3" s="48"/>
      <c r="H3" s="258" t="s">
        <v>1118</v>
      </c>
      <c r="I3" s="258"/>
    </row>
    <row r="4" spans="1:9" ht="42" customHeight="1">
      <c r="A4" s="259" t="s">
        <v>1083</v>
      </c>
      <c r="B4" s="259" t="s">
        <v>1274</v>
      </c>
      <c r="C4" s="259"/>
      <c r="D4" s="259"/>
      <c r="E4" s="259"/>
      <c r="F4" s="259"/>
      <c r="G4" s="259" t="s">
        <v>1275</v>
      </c>
      <c r="H4" s="259"/>
      <c r="I4" s="259"/>
    </row>
    <row r="5" spans="1:9" ht="42" customHeight="1">
      <c r="A5" s="259"/>
      <c r="B5" s="259" t="s">
        <v>1041</v>
      </c>
      <c r="C5" s="259" t="s">
        <v>1276</v>
      </c>
      <c r="D5" s="259"/>
      <c r="E5" s="259" t="s">
        <v>1277</v>
      </c>
      <c r="F5" s="259"/>
      <c r="G5" s="259" t="s">
        <v>1041</v>
      </c>
      <c r="H5" s="259" t="s">
        <v>1276</v>
      </c>
      <c r="I5" s="259" t="s">
        <v>1277</v>
      </c>
    </row>
    <row r="6" spans="1:9" ht="42" customHeight="1">
      <c r="A6" s="259"/>
      <c r="B6" s="259"/>
      <c r="C6" s="18" t="s">
        <v>1119</v>
      </c>
      <c r="D6" s="18" t="s">
        <v>1278</v>
      </c>
      <c r="E6" s="18" t="s">
        <v>1119</v>
      </c>
      <c r="F6" s="18" t="s">
        <v>1278</v>
      </c>
      <c r="G6" s="259"/>
      <c r="H6" s="259"/>
      <c r="I6" s="259"/>
    </row>
    <row r="7" spans="1:9" ht="54" customHeight="1">
      <c r="A7" s="4" t="s">
        <v>1279</v>
      </c>
      <c r="B7" s="180">
        <v>244.7037490955</v>
      </c>
      <c r="C7" s="180">
        <v>70.509805095499999</v>
      </c>
      <c r="D7" s="181">
        <f>C7/B7</f>
        <v>0.28814354236960338</v>
      </c>
      <c r="E7" s="180">
        <v>174.19394399999999</v>
      </c>
      <c r="F7" s="181">
        <f>E7/B7</f>
        <v>0.71185645763039651</v>
      </c>
      <c r="G7" s="180">
        <v>244.7</v>
      </c>
      <c r="H7" s="180">
        <v>70.510000000000005</v>
      </c>
      <c r="I7" s="180">
        <v>174.19</v>
      </c>
    </row>
  </sheetData>
  <mergeCells count="12">
    <mergeCell ref="H5:H6"/>
    <mergeCell ref="I5:I6"/>
    <mergeCell ref="A2:I2"/>
    <mergeCell ref="A3:C3"/>
    <mergeCell ref="H3:I3"/>
    <mergeCell ref="A4:A6"/>
    <mergeCell ref="B4:F4"/>
    <mergeCell ref="G4:I4"/>
    <mergeCell ref="B5:B6"/>
    <mergeCell ref="C5:D5"/>
    <mergeCell ref="E5:F5"/>
    <mergeCell ref="G5:G6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IT15"/>
  <sheetViews>
    <sheetView showZeros="0" workbookViewId="0">
      <pane xSplit="1" ySplit="5" topLeftCell="B6" activePane="bottomRight" state="frozen"/>
      <selection activeCell="M8" sqref="M8"/>
      <selection pane="topRight" activeCell="M8" sqref="M8"/>
      <selection pane="bottomLeft" activeCell="M8" sqref="M8"/>
      <selection pane="bottomRight" activeCell="M8" sqref="M8"/>
    </sheetView>
  </sheetViews>
  <sheetFormatPr defaultColWidth="8.75" defaultRowHeight="14.25"/>
  <cols>
    <col min="1" max="1" width="28.625" style="132" customWidth="1"/>
    <col min="2" max="2" width="22.625" style="132" customWidth="1"/>
    <col min="3" max="254" width="8.75" style="132"/>
    <col min="255" max="16384" width="8.75" style="48"/>
  </cols>
  <sheetData>
    <row r="1" spans="1:5" s="26" customFormat="1">
      <c r="A1" s="28" t="s">
        <v>25</v>
      </c>
      <c r="B1" s="29"/>
      <c r="C1" s="29"/>
      <c r="D1" s="30"/>
      <c r="E1" s="29"/>
    </row>
    <row r="2" spans="1:5" ht="27.75" customHeight="1">
      <c r="A2" s="133" t="s">
        <v>1129</v>
      </c>
      <c r="B2" s="133"/>
    </row>
    <row r="3" spans="1:5" ht="17.25" customHeight="1">
      <c r="A3" s="134"/>
      <c r="B3" s="134"/>
    </row>
    <row r="4" spans="1:5" s="129" customFormat="1" ht="17.25" customHeight="1">
      <c r="B4" s="135" t="s">
        <v>8</v>
      </c>
    </row>
    <row r="5" spans="1:5" s="129" customFormat="1" ht="33" customHeight="1">
      <c r="A5" s="136" t="s">
        <v>26</v>
      </c>
      <c r="B5" s="148" t="s">
        <v>1130</v>
      </c>
    </row>
    <row r="6" spans="1:5" s="130" customFormat="1" ht="25.5" customHeight="1">
      <c r="A6" s="137" t="s">
        <v>27</v>
      </c>
      <c r="B6" s="138">
        <v>5363707</v>
      </c>
    </row>
    <row r="7" spans="1:5" s="130" customFormat="1" ht="25.5" customHeight="1">
      <c r="A7" s="139" t="s">
        <v>28</v>
      </c>
      <c r="B7" s="140">
        <v>67803</v>
      </c>
    </row>
    <row r="8" spans="1:5" s="130" customFormat="1" ht="25.5" customHeight="1">
      <c r="A8" s="139" t="s">
        <v>29</v>
      </c>
      <c r="B8" s="140">
        <v>2827</v>
      </c>
    </row>
    <row r="9" spans="1:5" s="130" customFormat="1" ht="25.5" customHeight="1">
      <c r="A9" s="139" t="s">
        <v>30</v>
      </c>
      <c r="B9" s="140">
        <v>64976</v>
      </c>
    </row>
    <row r="10" spans="1:5" s="130" customFormat="1" ht="25.5" customHeight="1">
      <c r="A10" s="139"/>
      <c r="B10" s="140"/>
    </row>
    <row r="11" spans="1:5" s="130" customFormat="1" ht="25.5" customHeight="1">
      <c r="A11" s="140"/>
      <c r="B11" s="140"/>
    </row>
    <row r="12" spans="1:5" s="130" customFormat="1" ht="25.5" customHeight="1">
      <c r="A12" s="140" t="s">
        <v>31</v>
      </c>
      <c r="B12" s="140"/>
    </row>
    <row r="13" spans="1:5" s="131" customFormat="1" ht="25.5" customHeight="1">
      <c r="A13" s="140" t="s">
        <v>32</v>
      </c>
      <c r="B13" s="140"/>
    </row>
    <row r="14" spans="1:5" s="131" customFormat="1" ht="25.5" customHeight="1">
      <c r="A14" s="140"/>
      <c r="B14" s="140"/>
    </row>
    <row r="15" spans="1:5" s="131" customFormat="1" ht="25.5" customHeight="1">
      <c r="A15" s="140" t="s">
        <v>33</v>
      </c>
      <c r="B15" s="138">
        <f>B6+B7++B12+B13</f>
        <v>5431510</v>
      </c>
    </row>
  </sheetData>
  <phoneticPr fontId="50" type="noConversion"/>
  <printOptions horizontalCentered="1"/>
  <pageMargins left="0.59" right="0.61" top="0.98" bottom="0.79" header="0.51" footer="0.61"/>
  <pageSetup paperSize="9" orientation="portrait"/>
  <headerFooter alignWithMargins="0">
    <oddFooter>&amp;C8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E48"/>
  <sheetViews>
    <sheetView showZeros="0" workbookViewId="0">
      <selection activeCell="M8" sqref="M8"/>
    </sheetView>
  </sheetViews>
  <sheetFormatPr defaultColWidth="9" defaultRowHeight="14.25"/>
  <cols>
    <col min="1" max="1" width="31.625" customWidth="1"/>
    <col min="2" max="2" width="10.75" customWidth="1"/>
    <col min="3" max="3" width="10.375" customWidth="1"/>
    <col min="4" max="4" width="9.5" customWidth="1"/>
    <col min="5" max="5" width="10.375" customWidth="1"/>
    <col min="6" max="6" width="11.5" customWidth="1"/>
  </cols>
  <sheetData>
    <row r="1" spans="1:5" s="26" customFormat="1">
      <c r="A1" s="28" t="s">
        <v>34</v>
      </c>
      <c r="B1" s="29"/>
      <c r="C1" s="29"/>
      <c r="D1" s="30"/>
      <c r="E1" s="29"/>
    </row>
    <row r="2" spans="1:5" ht="25.5" customHeight="1">
      <c r="A2" s="227" t="s">
        <v>1131</v>
      </c>
      <c r="B2" s="227"/>
      <c r="C2" s="227"/>
      <c r="D2" s="227"/>
      <c r="E2" s="227"/>
    </row>
    <row r="3" spans="1:5" s="104" customFormat="1" ht="18" customHeight="1">
      <c r="A3" s="43"/>
      <c r="B3" s="43"/>
      <c r="C3" s="120"/>
      <c r="D3" s="43"/>
      <c r="E3" s="121" t="s">
        <v>8</v>
      </c>
    </row>
    <row r="4" spans="1:5" s="104" customFormat="1" ht="15.95" customHeight="1">
      <c r="A4" s="228" t="s">
        <v>35</v>
      </c>
      <c r="B4" s="230" t="s">
        <v>1148</v>
      </c>
      <c r="C4" s="232" t="s">
        <v>1149</v>
      </c>
      <c r="D4" s="234" t="s">
        <v>36</v>
      </c>
      <c r="E4" s="234" t="s">
        <v>37</v>
      </c>
    </row>
    <row r="5" spans="1:5" s="104" customFormat="1" ht="26.1" customHeight="1">
      <c r="A5" s="229"/>
      <c r="B5" s="231"/>
      <c r="C5" s="233"/>
      <c r="D5" s="235"/>
      <c r="E5" s="235"/>
    </row>
    <row r="6" spans="1:5" s="103" customFormat="1" ht="17.25" customHeight="1">
      <c r="A6" s="114" t="s">
        <v>38</v>
      </c>
      <c r="B6" s="149">
        <v>164100.27272727274</v>
      </c>
      <c r="C6" s="150">
        <v>192130</v>
      </c>
      <c r="D6" s="150">
        <v>28029.727272727265</v>
      </c>
      <c r="E6" s="151">
        <v>17.080853557941008</v>
      </c>
    </row>
    <row r="7" spans="1:5" s="103" customFormat="1" ht="17.25" customHeight="1">
      <c r="A7" s="152" t="s">
        <v>39</v>
      </c>
      <c r="B7" s="149">
        <v>41241.818181818184</v>
      </c>
      <c r="C7" s="123">
        <v>51009</v>
      </c>
      <c r="D7" s="123">
        <v>9767.1818181818162</v>
      </c>
      <c r="E7" s="151">
        <v>23.682713926729264</v>
      </c>
    </row>
    <row r="8" spans="1:5" s="103" customFormat="1" ht="17.25" customHeight="1">
      <c r="A8" s="152" t="s">
        <v>40</v>
      </c>
      <c r="B8" s="149"/>
      <c r="C8" s="123">
        <v>0</v>
      </c>
      <c r="D8" s="123">
        <v>0</v>
      </c>
      <c r="E8" s="151"/>
    </row>
    <row r="9" spans="1:5" s="103" customFormat="1" ht="17.25" customHeight="1">
      <c r="A9" s="153" t="s">
        <v>1150</v>
      </c>
      <c r="B9" s="149">
        <v>10515.272727272728</v>
      </c>
      <c r="C9" s="123">
        <v>13462</v>
      </c>
      <c r="D9" s="123">
        <v>2946.7272727272721</v>
      </c>
      <c r="E9" s="151">
        <v>28.023308088667559</v>
      </c>
    </row>
    <row r="10" spans="1:5" s="103" customFormat="1" ht="17.25" customHeight="1">
      <c r="A10" s="153" t="s">
        <v>1151</v>
      </c>
      <c r="B10" s="149"/>
      <c r="C10" s="123">
        <v>0</v>
      </c>
      <c r="D10" s="123"/>
      <c r="E10" s="151"/>
    </row>
    <row r="11" spans="1:5" s="103" customFormat="1" ht="15.75" customHeight="1">
      <c r="A11" s="153" t="s">
        <v>1152</v>
      </c>
      <c r="B11" s="149">
        <v>2700</v>
      </c>
      <c r="C11" s="123">
        <v>3566</v>
      </c>
      <c r="D11" s="123">
        <v>866</v>
      </c>
      <c r="E11" s="151">
        <v>32.074074074074069</v>
      </c>
    </row>
    <row r="12" spans="1:5" s="103" customFormat="1" ht="17.25" customHeight="1">
      <c r="A12" s="153" t="s">
        <v>1153</v>
      </c>
      <c r="B12" s="149">
        <v>160</v>
      </c>
      <c r="C12" s="123">
        <v>166</v>
      </c>
      <c r="D12" s="123">
        <v>6</v>
      </c>
      <c r="E12" s="151">
        <v>3.75</v>
      </c>
    </row>
    <row r="13" spans="1:5" s="103" customFormat="1" ht="17.25" customHeight="1">
      <c r="A13" s="153" t="s">
        <v>1154</v>
      </c>
      <c r="B13" s="149">
        <v>12699</v>
      </c>
      <c r="C13" s="123">
        <v>13141</v>
      </c>
      <c r="D13" s="123">
        <v>442</v>
      </c>
      <c r="E13" s="151">
        <v>3.4805890227576977</v>
      </c>
    </row>
    <row r="14" spans="1:5" s="103" customFormat="1" ht="17.25" customHeight="1">
      <c r="A14" s="153" t="s">
        <v>1155</v>
      </c>
      <c r="B14" s="149">
        <v>3200</v>
      </c>
      <c r="C14" s="123">
        <v>3688</v>
      </c>
      <c r="D14" s="123">
        <v>488</v>
      </c>
      <c r="E14" s="151">
        <v>15.25</v>
      </c>
    </row>
    <row r="15" spans="1:5" s="103" customFormat="1" ht="17.25" customHeight="1">
      <c r="A15" s="153" t="s">
        <v>1156</v>
      </c>
      <c r="B15" s="149">
        <v>2038</v>
      </c>
      <c r="C15" s="123">
        <v>2330</v>
      </c>
      <c r="D15" s="123">
        <v>292</v>
      </c>
      <c r="E15" s="151">
        <v>14.327772325809619</v>
      </c>
    </row>
    <row r="16" spans="1:5" s="103" customFormat="1" ht="17.25" customHeight="1">
      <c r="A16" s="153" t="s">
        <v>1157</v>
      </c>
      <c r="B16" s="149">
        <v>2433</v>
      </c>
      <c r="C16" s="123">
        <v>2664</v>
      </c>
      <c r="D16" s="123">
        <v>231</v>
      </c>
      <c r="E16" s="151">
        <v>9.4944512946979032</v>
      </c>
    </row>
    <row r="17" spans="1:5" s="103" customFormat="1" ht="17.25" customHeight="1">
      <c r="A17" s="153" t="s">
        <v>1158</v>
      </c>
      <c r="B17" s="149">
        <v>12630</v>
      </c>
      <c r="C17" s="123">
        <v>12345</v>
      </c>
      <c r="D17" s="123">
        <v>-285</v>
      </c>
      <c r="E17" s="151">
        <v>-2.2565320665083135</v>
      </c>
    </row>
    <row r="18" spans="1:5" s="103" customFormat="1" ht="17.25" customHeight="1">
      <c r="A18" s="153" t="s">
        <v>1159</v>
      </c>
      <c r="B18" s="149">
        <v>3761.4545454545455</v>
      </c>
      <c r="C18" s="123">
        <v>5190</v>
      </c>
      <c r="D18" s="123">
        <v>1428.5454545454545</v>
      </c>
      <c r="E18" s="151">
        <v>37.978538283062647</v>
      </c>
    </row>
    <row r="19" spans="1:5" s="103" customFormat="1" ht="17.25" customHeight="1">
      <c r="A19" s="153" t="s">
        <v>1160</v>
      </c>
      <c r="B19" s="149">
        <v>5.4545454545454541</v>
      </c>
      <c r="C19" s="123">
        <v>3</v>
      </c>
      <c r="D19" s="123">
        <v>-2.4545454545454541</v>
      </c>
      <c r="E19" s="151">
        <v>-44.999999999999993</v>
      </c>
    </row>
    <row r="20" spans="1:5" s="103" customFormat="1" ht="17.25" customHeight="1">
      <c r="A20" s="153" t="s">
        <v>1161</v>
      </c>
      <c r="B20" s="149">
        <v>72437</v>
      </c>
      <c r="C20" s="154">
        <v>84150</v>
      </c>
      <c r="D20" s="123">
        <v>11713</v>
      </c>
      <c r="E20" s="151">
        <v>16.169913165923493</v>
      </c>
    </row>
    <row r="21" spans="1:5" s="103" customFormat="1" ht="17.25" customHeight="1">
      <c r="A21" s="153" t="s">
        <v>1162</v>
      </c>
      <c r="B21" s="149"/>
      <c r="C21" s="123">
        <v>0</v>
      </c>
      <c r="D21" s="123"/>
      <c r="E21" s="151"/>
    </row>
    <row r="22" spans="1:5" s="103" customFormat="1" ht="17.25" customHeight="1">
      <c r="A22" s="153" t="s">
        <v>1163</v>
      </c>
      <c r="B22" s="155">
        <v>279.27272727272725</v>
      </c>
      <c r="C22" s="123">
        <v>416</v>
      </c>
      <c r="D22" s="123">
        <v>136.72727272727275</v>
      </c>
      <c r="E22" s="151">
        <v>48.958333333333343</v>
      </c>
    </row>
    <row r="23" spans="1:5" s="103" customFormat="1" ht="17.25" customHeight="1">
      <c r="A23" s="153" t="s">
        <v>1164</v>
      </c>
      <c r="B23" s="149"/>
      <c r="C23" s="123">
        <v>0</v>
      </c>
      <c r="D23" s="123">
        <v>0</v>
      </c>
      <c r="E23" s="151"/>
    </row>
    <row r="24" spans="1:5" s="103" customFormat="1" ht="17.25" customHeight="1">
      <c r="A24" s="124" t="s">
        <v>41</v>
      </c>
      <c r="B24" s="149">
        <v>143915</v>
      </c>
      <c r="C24" s="123">
        <v>140526</v>
      </c>
      <c r="D24" s="123">
        <v>-5677</v>
      </c>
      <c r="E24" s="122">
        <v>-4.0283553070405702</v>
      </c>
    </row>
    <row r="25" spans="1:5" s="103" customFormat="1" ht="17.25" customHeight="1">
      <c r="A25" s="153" t="s">
        <v>42</v>
      </c>
      <c r="B25" s="149">
        <v>20489</v>
      </c>
      <c r="C25" s="123">
        <v>20600</v>
      </c>
      <c r="D25" s="123">
        <v>2100</v>
      </c>
      <c r="E25" s="151">
        <v>12</v>
      </c>
    </row>
    <row r="26" spans="1:5" s="103" customFormat="1" ht="17.25" customHeight="1">
      <c r="A26" s="153" t="s">
        <v>43</v>
      </c>
      <c r="B26" s="149">
        <v>17684</v>
      </c>
      <c r="C26" s="123">
        <v>22016</v>
      </c>
      <c r="D26" s="123">
        <v>8606</v>
      </c>
      <c r="E26" s="151">
        <v>48.665460303098797</v>
      </c>
    </row>
    <row r="27" spans="1:5" s="103" customFormat="1" ht="17.25" customHeight="1">
      <c r="A27" s="153" t="s">
        <v>44</v>
      </c>
      <c r="B27" s="149">
        <v>53096</v>
      </c>
      <c r="C27" s="123">
        <v>51758</v>
      </c>
      <c r="D27" s="123">
        <v>4132</v>
      </c>
      <c r="E27" s="151">
        <v>7.7821304806388403</v>
      </c>
    </row>
    <row r="28" spans="1:5" s="103" customFormat="1" ht="17.25" customHeight="1">
      <c r="A28" s="153" t="s">
        <v>45</v>
      </c>
      <c r="B28" s="149"/>
      <c r="C28" s="123"/>
      <c r="D28" s="123">
        <v>0</v>
      </c>
      <c r="E28" s="151"/>
    </row>
    <row r="29" spans="1:5" s="103" customFormat="1" ht="17.25" customHeight="1">
      <c r="A29" s="153" t="s">
        <v>1165</v>
      </c>
      <c r="B29" s="149"/>
      <c r="C29" s="123"/>
      <c r="D29" s="123">
        <v>0</v>
      </c>
      <c r="E29" s="151"/>
    </row>
    <row r="30" spans="1:5" s="103" customFormat="1" ht="17.25" customHeight="1">
      <c r="A30" s="153" t="s">
        <v>1166</v>
      </c>
      <c r="B30" s="149">
        <v>22887</v>
      </c>
      <c r="C30" s="123">
        <v>28000</v>
      </c>
      <c r="D30" s="123">
        <v>1113</v>
      </c>
      <c r="E30" s="151">
        <v>4.86302267662865</v>
      </c>
    </row>
    <row r="31" spans="1:5" s="103" customFormat="1" ht="17.25" customHeight="1">
      <c r="A31" s="156" t="s">
        <v>1167</v>
      </c>
      <c r="B31" s="149">
        <v>15290</v>
      </c>
      <c r="C31" s="123">
        <v>18068</v>
      </c>
      <c r="D31" s="123">
        <v>-7243</v>
      </c>
      <c r="E31" s="151">
        <v>-47.370830608240702</v>
      </c>
    </row>
    <row r="32" spans="1:5" s="103" customFormat="1" ht="17.25" customHeight="1">
      <c r="A32" s="153" t="s">
        <v>46</v>
      </c>
      <c r="B32" s="149">
        <v>14469</v>
      </c>
      <c r="C32" s="123">
        <v>84</v>
      </c>
      <c r="D32" s="123">
        <v>-14385</v>
      </c>
      <c r="E32" s="151">
        <v>-99.419448476052295</v>
      </c>
    </row>
    <row r="33" spans="1:5" s="103" customFormat="1" ht="17.25" customHeight="1">
      <c r="A33" s="125" t="s">
        <v>47</v>
      </c>
      <c r="B33" s="149">
        <v>308015.27272727271</v>
      </c>
      <c r="C33" s="123">
        <v>332656.49454545457</v>
      </c>
      <c r="D33" s="123">
        <v>24641.221818181861</v>
      </c>
      <c r="E33" s="122">
        <v>8.0000000000000142</v>
      </c>
    </row>
    <row r="34" spans="1:5" s="103" customFormat="1" ht="17.25" customHeight="1">
      <c r="A34" s="125" t="s">
        <v>48</v>
      </c>
      <c r="B34" s="149">
        <v>24989.696969696968</v>
      </c>
      <c r="C34" s="157">
        <v>25675.047619047618</v>
      </c>
      <c r="D34" s="158">
        <v>685.35064935064747</v>
      </c>
      <c r="E34" s="151">
        <v>12.5049119141962</v>
      </c>
    </row>
    <row r="35" spans="1:5" s="103" customFormat="1" ht="17.25" customHeight="1">
      <c r="A35" s="126" t="s">
        <v>49</v>
      </c>
      <c r="B35" s="149">
        <v>18064.272727272728</v>
      </c>
      <c r="C35" s="149">
        <v>17003</v>
      </c>
      <c r="D35" s="123">
        <v>-1061.2727272727279</v>
      </c>
      <c r="E35" s="151">
        <v>13.408541498791299</v>
      </c>
    </row>
    <row r="36" spans="1:5" s="103" customFormat="1" ht="17.25" customHeight="1">
      <c r="A36" s="126" t="s">
        <v>50</v>
      </c>
      <c r="B36" s="149">
        <v>4506.545454545455</v>
      </c>
      <c r="C36" s="149">
        <v>5768.4285714285706</v>
      </c>
      <c r="D36" s="123">
        <v>1261.8831168831157</v>
      </c>
      <c r="E36" s="151">
        <v>11.9994655026502</v>
      </c>
    </row>
    <row r="37" spans="1:5" s="103" customFormat="1" ht="17.25" customHeight="1">
      <c r="A37" s="126" t="s">
        <v>51</v>
      </c>
      <c r="B37" s="149">
        <v>1156.1428571428569</v>
      </c>
      <c r="C37" s="149">
        <v>1528.285714285714</v>
      </c>
      <c r="D37" s="123">
        <v>372.14285714285711</v>
      </c>
      <c r="E37" s="151">
        <v>4.9861495844875297</v>
      </c>
    </row>
    <row r="38" spans="1:5" s="103" customFormat="1" ht="17.25" customHeight="1">
      <c r="A38" s="126" t="s">
        <v>52</v>
      </c>
      <c r="B38" s="149">
        <v>54.333333333333336</v>
      </c>
      <c r="C38" s="149">
        <v>55.333333333333336</v>
      </c>
      <c r="D38" s="123">
        <v>1</v>
      </c>
      <c r="E38" s="151">
        <v>13.3333333333333</v>
      </c>
    </row>
    <row r="39" spans="1:5" s="103" customFormat="1" ht="17.25" customHeight="1">
      <c r="A39" s="126" t="s">
        <v>53</v>
      </c>
      <c r="B39" s="149">
        <v>1043.7142857142858</v>
      </c>
      <c r="C39" s="149">
        <v>1141.7142857142858</v>
      </c>
      <c r="D39" s="123">
        <v>98</v>
      </c>
      <c r="E39" s="151">
        <v>11.022222222222201</v>
      </c>
    </row>
    <row r="40" spans="1:5" s="103" customFormat="1" ht="17.25" customHeight="1">
      <c r="A40" s="126" t="s">
        <v>54</v>
      </c>
      <c r="B40" s="149">
        <v>121.68831168831169</v>
      </c>
      <c r="C40" s="149">
        <v>178.28571428571431</v>
      </c>
      <c r="D40" s="123">
        <v>56.59740259740262</v>
      </c>
      <c r="E40" s="151">
        <v>2.9411764705882399</v>
      </c>
    </row>
    <row r="41" spans="1:5" s="103" customFormat="1" ht="17.25" customHeight="1">
      <c r="A41" s="126" t="s">
        <v>55</v>
      </c>
      <c r="B41" s="149">
        <v>43</v>
      </c>
      <c r="C41" s="149"/>
      <c r="D41" s="123">
        <v>-43</v>
      </c>
      <c r="E41" s="151" t="e">
        <v>#DIV/0!</v>
      </c>
    </row>
    <row r="42" spans="1:5" s="103" customFormat="1" ht="17.25" customHeight="1">
      <c r="A42" s="125" t="s">
        <v>56</v>
      </c>
      <c r="B42" s="157">
        <v>170106.53246753247</v>
      </c>
      <c r="C42" s="157">
        <v>189094.57142857142</v>
      </c>
      <c r="D42" s="157">
        <v>18988.038961038957</v>
      </c>
      <c r="E42" s="151">
        <v>10.292795126297699</v>
      </c>
    </row>
    <row r="43" spans="1:5" s="103" customFormat="1" ht="17.25" customHeight="1">
      <c r="A43" s="126" t="s">
        <v>57</v>
      </c>
      <c r="B43" s="149">
        <v>57024.090909090912</v>
      </c>
      <c r="C43" s="149">
        <v>68012</v>
      </c>
      <c r="D43" s="123">
        <v>10987.909090909088</v>
      </c>
      <c r="E43" s="151">
        <v>13.408541498791299</v>
      </c>
    </row>
    <row r="44" spans="1:5" s="103" customFormat="1" ht="17.25" customHeight="1">
      <c r="A44" s="126" t="s">
        <v>58</v>
      </c>
      <c r="B44" s="149">
        <v>84594</v>
      </c>
      <c r="C44" s="149">
        <v>84594</v>
      </c>
      <c r="D44" s="123">
        <v>0</v>
      </c>
      <c r="E44" s="151">
        <v>7</v>
      </c>
    </row>
    <row r="45" spans="1:5" s="103" customFormat="1" ht="17.25" customHeight="1">
      <c r="A45" s="127" t="s">
        <v>59</v>
      </c>
      <c r="B45" s="149">
        <v>22530.727272727272</v>
      </c>
      <c r="C45" s="149">
        <v>28847.142857142855</v>
      </c>
      <c r="D45" s="123">
        <v>6316.415584415583</v>
      </c>
      <c r="E45" s="151">
        <v>11.9994655026502</v>
      </c>
    </row>
    <row r="46" spans="1:5" s="103" customFormat="1" ht="17.25" customHeight="1">
      <c r="A46" s="127" t="s">
        <v>60</v>
      </c>
      <c r="B46" s="149">
        <v>5785.7142857142844</v>
      </c>
      <c r="C46" s="149">
        <v>7641.4285714285706</v>
      </c>
      <c r="D46" s="123">
        <v>1855.7142857142862</v>
      </c>
      <c r="E46" s="151">
        <v>4.9861495844875403</v>
      </c>
    </row>
    <row r="47" spans="1:5" s="103" customFormat="1" ht="17.25" customHeight="1">
      <c r="A47" s="159" t="s">
        <v>1168</v>
      </c>
      <c r="B47" s="149">
        <v>172</v>
      </c>
      <c r="C47" s="149"/>
      <c r="D47" s="123">
        <v>-172</v>
      </c>
      <c r="E47" s="151" t="e">
        <v>#DIV/0!</v>
      </c>
    </row>
    <row r="48" spans="1:5" s="103" customFormat="1" ht="17.25" customHeight="1">
      <c r="A48" s="128" t="s">
        <v>61</v>
      </c>
      <c r="B48" s="149">
        <v>503111.50216450216</v>
      </c>
      <c r="C48" s="123">
        <v>543360.42233766243</v>
      </c>
      <c r="D48" s="123">
        <v>44314.611428571465</v>
      </c>
      <c r="E48" s="122">
        <v>7.1587021305206502</v>
      </c>
    </row>
  </sheetData>
  <mergeCells count="6">
    <mergeCell ref="A2:E2"/>
    <mergeCell ref="A4:A5"/>
    <mergeCell ref="B4:B5"/>
    <mergeCell ref="C4:C5"/>
    <mergeCell ref="D4:D5"/>
    <mergeCell ref="E4:E5"/>
  </mergeCells>
  <phoneticPr fontId="50" type="noConversion"/>
  <printOptions horizontalCentered="1"/>
  <pageMargins left="0.87" right="0.75" top="0.31" bottom="0.16" header="0.16" footer="0.08"/>
  <pageSetup paperSize="9" scale="85" orientation="portrait"/>
  <headerFooter alignWithMargins="0">
    <oddFooter>&amp;L &amp;C 9
&amp;R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  <pageSetUpPr autoPageBreaks="0"/>
  </sheetPr>
  <dimension ref="A1:HO30"/>
  <sheetViews>
    <sheetView showGridLines="0" workbookViewId="0">
      <selection activeCell="M8" sqref="M8"/>
    </sheetView>
  </sheetViews>
  <sheetFormatPr defaultRowHeight="14.25"/>
  <cols>
    <col min="1" max="1" width="27.875" style="104" customWidth="1"/>
    <col min="2" max="2" width="12.375" style="104" customWidth="1"/>
    <col min="3" max="3" width="11.875" style="104" customWidth="1"/>
    <col min="4" max="4" width="11.25" style="104" customWidth="1"/>
    <col min="5" max="5" width="11.125" style="104" customWidth="1"/>
    <col min="6" max="16384" width="9" style="104"/>
  </cols>
  <sheetData>
    <row r="1" spans="1:223" s="102" customFormat="1" ht="18" customHeight="1">
      <c r="A1" s="28" t="s">
        <v>62</v>
      </c>
      <c r="B1" s="108"/>
      <c r="C1" s="108"/>
      <c r="D1" s="109"/>
      <c r="E1" s="108"/>
    </row>
    <row r="2" spans="1:223" ht="27.95" customHeight="1">
      <c r="A2" s="236" t="s">
        <v>1133</v>
      </c>
      <c r="B2" s="237"/>
      <c r="C2" s="237"/>
      <c r="D2" s="237"/>
      <c r="E2" s="237"/>
      <c r="F2" s="110"/>
      <c r="G2" s="237"/>
      <c r="H2" s="237"/>
      <c r="I2" s="237"/>
      <c r="J2" s="236"/>
      <c r="K2" s="237"/>
      <c r="L2" s="237"/>
      <c r="M2" s="237"/>
      <c r="N2" s="237"/>
      <c r="O2" s="237"/>
      <c r="P2" s="237"/>
      <c r="Q2" s="236"/>
      <c r="R2" s="237"/>
      <c r="S2" s="237"/>
      <c r="T2" s="237"/>
      <c r="U2" s="237"/>
      <c r="V2" s="237"/>
      <c r="W2" s="237"/>
      <c r="X2" s="236"/>
      <c r="Y2" s="237"/>
      <c r="Z2" s="237"/>
      <c r="AA2" s="237"/>
      <c r="AB2" s="237"/>
      <c r="AC2" s="237"/>
      <c r="AD2" s="237"/>
      <c r="AE2" s="236"/>
      <c r="AF2" s="237"/>
      <c r="AG2" s="237"/>
      <c r="AH2" s="237"/>
      <c r="AI2" s="237"/>
      <c r="AJ2" s="237"/>
      <c r="AK2" s="237"/>
      <c r="AL2" s="236"/>
      <c r="AM2" s="237"/>
      <c r="AN2" s="237"/>
      <c r="AO2" s="237"/>
      <c r="AP2" s="237"/>
      <c r="AQ2" s="237"/>
      <c r="AR2" s="237"/>
      <c r="AS2" s="236"/>
      <c r="AT2" s="237"/>
      <c r="AU2" s="237"/>
      <c r="AV2" s="237"/>
      <c r="AW2" s="237"/>
      <c r="AX2" s="237"/>
      <c r="AY2" s="237"/>
      <c r="AZ2" s="236"/>
      <c r="BA2" s="237"/>
      <c r="BB2" s="237"/>
      <c r="BC2" s="237"/>
      <c r="BD2" s="237"/>
      <c r="BE2" s="237"/>
      <c r="BF2" s="237"/>
      <c r="BG2" s="236"/>
      <c r="BH2" s="237"/>
      <c r="BI2" s="237"/>
      <c r="BJ2" s="237"/>
      <c r="BK2" s="237"/>
      <c r="BL2" s="237"/>
      <c r="BM2" s="237"/>
      <c r="BN2" s="236"/>
      <c r="BO2" s="237"/>
      <c r="BP2" s="237"/>
      <c r="BQ2" s="237"/>
      <c r="BR2" s="237"/>
      <c r="BS2" s="237"/>
      <c r="BT2" s="237"/>
      <c r="BU2" s="236"/>
      <c r="BV2" s="237"/>
      <c r="BW2" s="237"/>
      <c r="BX2" s="237"/>
      <c r="BY2" s="237"/>
      <c r="BZ2" s="237"/>
      <c r="CA2" s="237"/>
      <c r="CB2" s="236"/>
      <c r="CC2" s="237"/>
      <c r="CD2" s="237"/>
      <c r="CE2" s="237"/>
      <c r="CF2" s="237"/>
      <c r="CG2" s="237"/>
      <c r="CH2" s="237"/>
      <c r="CI2" s="236"/>
      <c r="CJ2" s="237"/>
      <c r="CK2" s="237"/>
      <c r="CL2" s="237"/>
      <c r="CM2" s="237"/>
      <c r="CN2" s="237"/>
      <c r="CO2" s="237"/>
      <c r="CP2" s="236"/>
      <c r="CQ2" s="237"/>
      <c r="CR2" s="237"/>
      <c r="CS2" s="237"/>
      <c r="CT2" s="237"/>
      <c r="CU2" s="237"/>
      <c r="CV2" s="237"/>
      <c r="CW2" s="236"/>
      <c r="CX2" s="237"/>
      <c r="CY2" s="237"/>
      <c r="CZ2" s="237"/>
      <c r="DA2" s="237"/>
      <c r="DB2" s="237"/>
      <c r="DC2" s="237"/>
      <c r="DD2" s="236"/>
      <c r="DE2" s="237"/>
      <c r="DF2" s="237"/>
      <c r="DG2" s="237"/>
      <c r="DH2" s="237"/>
      <c r="DI2" s="237"/>
      <c r="DJ2" s="237"/>
      <c r="DK2" s="236"/>
      <c r="DL2" s="237"/>
      <c r="DM2" s="237"/>
      <c r="DN2" s="237"/>
      <c r="DO2" s="237"/>
      <c r="DP2" s="237"/>
      <c r="DQ2" s="237"/>
      <c r="DR2" s="236"/>
      <c r="DS2" s="237"/>
      <c r="DT2" s="237"/>
      <c r="DU2" s="237"/>
      <c r="DV2" s="237"/>
      <c r="DW2" s="237"/>
      <c r="DX2" s="237"/>
      <c r="DY2" s="236"/>
      <c r="DZ2" s="237"/>
      <c r="EA2" s="237"/>
      <c r="EB2" s="237"/>
      <c r="EC2" s="237"/>
      <c r="ED2" s="237"/>
      <c r="EE2" s="237"/>
      <c r="EF2" s="236"/>
      <c r="EG2" s="237"/>
      <c r="EH2" s="237"/>
      <c r="EI2" s="237"/>
      <c r="EJ2" s="237"/>
      <c r="EK2" s="237"/>
      <c r="EL2" s="237"/>
      <c r="EM2" s="236"/>
      <c r="EN2" s="237"/>
      <c r="EO2" s="237"/>
      <c r="EP2" s="237"/>
      <c r="EQ2" s="237"/>
      <c r="ER2" s="237"/>
      <c r="ES2" s="237"/>
      <c r="ET2" s="236"/>
      <c r="EU2" s="237"/>
      <c r="EV2" s="237"/>
      <c r="EW2" s="237"/>
      <c r="EX2" s="237"/>
      <c r="EY2" s="237"/>
      <c r="EZ2" s="237"/>
      <c r="FA2" s="236"/>
      <c r="FB2" s="237"/>
      <c r="FC2" s="237"/>
      <c r="FD2" s="237"/>
      <c r="FE2" s="237"/>
      <c r="FF2" s="237"/>
      <c r="FG2" s="237"/>
      <c r="FH2" s="236"/>
      <c r="FI2" s="237"/>
      <c r="FJ2" s="237"/>
      <c r="FK2" s="237"/>
      <c r="FL2" s="237"/>
      <c r="FM2" s="237"/>
      <c r="FN2" s="237"/>
      <c r="FO2" s="236"/>
      <c r="FP2" s="237"/>
      <c r="FQ2" s="237"/>
      <c r="FR2" s="237"/>
      <c r="FS2" s="237"/>
      <c r="FT2" s="237"/>
      <c r="FU2" s="237"/>
      <c r="FV2" s="236"/>
      <c r="FW2" s="237"/>
      <c r="FX2" s="237"/>
      <c r="FY2" s="237"/>
      <c r="FZ2" s="237"/>
      <c r="GA2" s="237"/>
      <c r="GB2" s="237"/>
      <c r="GC2" s="236"/>
      <c r="GD2" s="237"/>
      <c r="GE2" s="237"/>
      <c r="GF2" s="237"/>
      <c r="GG2" s="237"/>
      <c r="GH2" s="237"/>
      <c r="GI2" s="237"/>
      <c r="GJ2" s="236"/>
      <c r="GK2" s="237"/>
      <c r="GL2" s="237"/>
      <c r="GM2" s="237"/>
      <c r="GN2" s="237"/>
      <c r="GO2" s="237"/>
      <c r="GP2" s="237"/>
      <c r="GQ2" s="236"/>
      <c r="GR2" s="237"/>
      <c r="GS2" s="237"/>
      <c r="GT2" s="237"/>
      <c r="GU2" s="237"/>
      <c r="GV2" s="237"/>
      <c r="GW2" s="237"/>
      <c r="GX2" s="236"/>
      <c r="GY2" s="237"/>
      <c r="GZ2" s="237"/>
      <c r="HA2" s="237"/>
      <c r="HB2" s="237"/>
      <c r="HC2" s="237"/>
      <c r="HD2" s="237"/>
      <c r="HE2" s="236"/>
      <c r="HF2" s="237"/>
      <c r="HG2" s="237"/>
      <c r="HH2" s="237"/>
      <c r="HI2" s="237"/>
      <c r="HJ2" s="237"/>
      <c r="HK2" s="237"/>
      <c r="HL2" s="236"/>
      <c r="HM2" s="237"/>
      <c r="HN2" s="237"/>
      <c r="HO2" s="237"/>
    </row>
    <row r="3" spans="1:223" ht="15.75" customHeight="1">
      <c r="A3" s="110"/>
      <c r="B3" s="111"/>
      <c r="C3" s="111"/>
      <c r="D3" s="111"/>
      <c r="E3" s="111"/>
      <c r="F3" s="110"/>
      <c r="G3" s="111"/>
      <c r="H3" s="111"/>
      <c r="I3" s="111"/>
      <c r="J3" s="110"/>
      <c r="K3" s="111"/>
      <c r="L3" s="111"/>
      <c r="M3" s="111"/>
      <c r="N3" s="111"/>
      <c r="O3" s="111"/>
      <c r="P3" s="111"/>
      <c r="Q3" s="110"/>
      <c r="R3" s="111"/>
      <c r="S3" s="111"/>
      <c r="T3" s="111"/>
      <c r="U3" s="111"/>
      <c r="V3" s="111"/>
      <c r="W3" s="111"/>
      <c r="X3" s="110"/>
      <c r="Y3" s="111"/>
      <c r="Z3" s="111"/>
      <c r="AA3" s="111"/>
      <c r="AB3" s="111"/>
      <c r="AC3" s="111"/>
      <c r="AD3" s="111"/>
      <c r="AE3" s="110"/>
      <c r="AF3" s="111"/>
      <c r="AG3" s="111"/>
      <c r="AH3" s="111"/>
      <c r="AI3" s="111"/>
      <c r="AJ3" s="111"/>
      <c r="AK3" s="111"/>
      <c r="AL3" s="110"/>
      <c r="AM3" s="111"/>
      <c r="AN3" s="111"/>
      <c r="AO3" s="111"/>
      <c r="AP3" s="111"/>
      <c r="AQ3" s="111"/>
      <c r="AR3" s="111"/>
      <c r="AS3" s="110"/>
      <c r="AT3" s="111"/>
      <c r="AU3" s="111"/>
      <c r="AV3" s="111"/>
      <c r="AW3" s="111"/>
      <c r="AX3" s="111"/>
      <c r="AY3" s="111"/>
      <c r="AZ3" s="110"/>
      <c r="BA3" s="111"/>
      <c r="BB3" s="111"/>
      <c r="BC3" s="111"/>
      <c r="BD3" s="111"/>
      <c r="BE3" s="111"/>
      <c r="BF3" s="111"/>
      <c r="BG3" s="110"/>
      <c r="BH3" s="111"/>
      <c r="BI3" s="111"/>
      <c r="BJ3" s="111"/>
      <c r="BK3" s="111"/>
      <c r="BL3" s="111"/>
      <c r="BM3" s="111"/>
      <c r="BN3" s="110"/>
      <c r="BO3" s="111"/>
      <c r="BP3" s="111"/>
      <c r="BQ3" s="111"/>
      <c r="BR3" s="111"/>
      <c r="BS3" s="111"/>
      <c r="BT3" s="111"/>
      <c r="BU3" s="110"/>
      <c r="BV3" s="111"/>
      <c r="BW3" s="111"/>
      <c r="BX3" s="111"/>
      <c r="BY3" s="111"/>
      <c r="BZ3" s="111"/>
      <c r="CA3" s="111"/>
      <c r="CB3" s="110"/>
      <c r="CC3" s="111"/>
      <c r="CD3" s="111"/>
      <c r="CE3" s="111"/>
      <c r="CF3" s="111"/>
      <c r="CG3" s="111"/>
      <c r="CH3" s="111"/>
      <c r="CI3" s="110"/>
      <c r="CJ3" s="111"/>
      <c r="CK3" s="111"/>
      <c r="CL3" s="111"/>
      <c r="CM3" s="111"/>
      <c r="CN3" s="111"/>
      <c r="CO3" s="111"/>
      <c r="CP3" s="110"/>
      <c r="CQ3" s="111"/>
      <c r="CR3" s="111"/>
      <c r="CS3" s="111"/>
      <c r="CT3" s="111"/>
      <c r="CU3" s="111"/>
      <c r="CV3" s="111"/>
      <c r="CW3" s="110"/>
      <c r="CX3" s="111"/>
      <c r="CY3" s="111"/>
      <c r="CZ3" s="111"/>
      <c r="DA3" s="111"/>
      <c r="DB3" s="111"/>
      <c r="DC3" s="111"/>
      <c r="DD3" s="110"/>
      <c r="DE3" s="111"/>
      <c r="DF3" s="111"/>
      <c r="DG3" s="111"/>
      <c r="DH3" s="111"/>
      <c r="DI3" s="111"/>
      <c r="DJ3" s="111"/>
      <c r="DK3" s="110"/>
      <c r="DL3" s="111"/>
      <c r="DM3" s="111"/>
      <c r="DN3" s="111"/>
      <c r="DO3" s="111"/>
      <c r="DP3" s="111"/>
      <c r="DQ3" s="111"/>
      <c r="DR3" s="110"/>
      <c r="DS3" s="111"/>
      <c r="DT3" s="111"/>
      <c r="DU3" s="111"/>
      <c r="DV3" s="111"/>
      <c r="DW3" s="111"/>
      <c r="DX3" s="111"/>
      <c r="DY3" s="110"/>
      <c r="DZ3" s="111"/>
      <c r="EA3" s="111"/>
      <c r="EB3" s="111"/>
      <c r="EC3" s="111"/>
      <c r="ED3" s="111"/>
      <c r="EE3" s="111"/>
      <c r="EF3" s="110"/>
      <c r="EG3" s="111"/>
      <c r="EH3" s="111"/>
      <c r="EI3" s="111"/>
      <c r="EJ3" s="111"/>
      <c r="EK3" s="111"/>
      <c r="EL3" s="111"/>
      <c r="EM3" s="110"/>
      <c r="EN3" s="111"/>
      <c r="EO3" s="111"/>
      <c r="EP3" s="111"/>
      <c r="EQ3" s="111"/>
      <c r="ER3" s="111"/>
      <c r="ES3" s="111"/>
      <c r="ET3" s="110"/>
      <c r="EU3" s="111"/>
      <c r="EV3" s="111"/>
      <c r="EW3" s="111"/>
      <c r="EX3" s="111"/>
      <c r="EY3" s="111"/>
      <c r="EZ3" s="111"/>
      <c r="FA3" s="110"/>
      <c r="FB3" s="111"/>
      <c r="FC3" s="111"/>
      <c r="FD3" s="111"/>
      <c r="FE3" s="111"/>
      <c r="FF3" s="111"/>
      <c r="FG3" s="111"/>
      <c r="FH3" s="110"/>
      <c r="FI3" s="111"/>
      <c r="FJ3" s="111"/>
      <c r="FK3" s="111"/>
      <c r="FL3" s="111"/>
      <c r="FM3" s="111"/>
      <c r="FN3" s="111"/>
      <c r="FO3" s="110"/>
      <c r="FP3" s="111"/>
      <c r="FQ3" s="111"/>
      <c r="FR3" s="111"/>
      <c r="FS3" s="111"/>
      <c r="FT3" s="111"/>
      <c r="FU3" s="111"/>
      <c r="FV3" s="110"/>
      <c r="FW3" s="111"/>
      <c r="FX3" s="111"/>
      <c r="FY3" s="111"/>
      <c r="FZ3" s="111"/>
      <c r="GA3" s="111"/>
      <c r="GB3" s="111"/>
      <c r="GC3" s="110"/>
      <c r="GD3" s="111"/>
      <c r="GE3" s="111"/>
      <c r="GF3" s="111"/>
      <c r="GG3" s="111"/>
      <c r="GH3" s="111"/>
      <c r="GI3" s="111"/>
      <c r="GJ3" s="110"/>
      <c r="GK3" s="111"/>
      <c r="GL3" s="111"/>
      <c r="GM3" s="111"/>
      <c r="GN3" s="111"/>
      <c r="GO3" s="111"/>
      <c r="GP3" s="111"/>
      <c r="GQ3" s="110"/>
      <c r="GR3" s="111"/>
      <c r="GS3" s="111"/>
      <c r="GT3" s="111"/>
      <c r="GU3" s="111"/>
      <c r="GV3" s="111"/>
      <c r="GW3" s="111"/>
      <c r="GX3" s="110"/>
      <c r="GY3" s="111"/>
      <c r="GZ3" s="111"/>
      <c r="HA3" s="111"/>
      <c r="HB3" s="111"/>
      <c r="HC3" s="111"/>
      <c r="HD3" s="111"/>
      <c r="HE3" s="110"/>
      <c r="HF3" s="111"/>
      <c r="HG3" s="111"/>
      <c r="HH3" s="111"/>
      <c r="HI3" s="111"/>
      <c r="HJ3" s="111"/>
      <c r="HK3" s="111"/>
      <c r="HL3" s="110"/>
      <c r="HM3" s="111"/>
      <c r="HN3" s="111"/>
      <c r="HO3" s="111"/>
    </row>
    <row r="4" spans="1:223" ht="26.25" customHeight="1">
      <c r="B4" s="112"/>
      <c r="C4" s="112"/>
      <c r="D4" s="112"/>
      <c r="E4" s="113" t="s">
        <v>8</v>
      </c>
    </row>
    <row r="5" spans="1:223" ht="24.75" customHeight="1">
      <c r="A5" s="238" t="s">
        <v>63</v>
      </c>
      <c r="B5" s="240" t="s">
        <v>1147</v>
      </c>
      <c r="C5" s="240" t="s">
        <v>1132</v>
      </c>
      <c r="D5" s="242" t="s">
        <v>36</v>
      </c>
      <c r="E5" s="232" t="s">
        <v>64</v>
      </c>
    </row>
    <row r="6" spans="1:223" ht="15" customHeight="1">
      <c r="A6" s="239"/>
      <c r="B6" s="241"/>
      <c r="C6" s="241"/>
      <c r="D6" s="241"/>
      <c r="E6" s="233"/>
    </row>
    <row r="7" spans="1:223" s="103" customFormat="1" ht="24.75" customHeight="1">
      <c r="A7" s="114" t="s">
        <v>65</v>
      </c>
      <c r="B7" s="115">
        <v>79126.3</v>
      </c>
      <c r="C7" s="115">
        <v>98736</v>
      </c>
      <c r="D7" s="116">
        <f>C7-B7</f>
        <v>19609.699999999997</v>
      </c>
      <c r="E7" s="117">
        <f>D7/B7*100</f>
        <v>24.782783979536507</v>
      </c>
    </row>
    <row r="8" spans="1:223" s="103" customFormat="1" ht="24.75" customHeight="1">
      <c r="A8" s="114" t="s">
        <v>66</v>
      </c>
      <c r="B8" s="115">
        <v>2900</v>
      </c>
      <c r="C8" s="115">
        <v>1596</v>
      </c>
      <c r="D8" s="116">
        <f t="shared" ref="D8:D29" si="0">C8-B8</f>
        <v>-1304</v>
      </c>
      <c r="E8" s="117">
        <f t="shared" ref="E8:E29" si="1">D8/B8*100</f>
        <v>-44.96551724137931</v>
      </c>
    </row>
    <row r="9" spans="1:223" s="103" customFormat="1" ht="24.75" customHeight="1">
      <c r="A9" s="114" t="s">
        <v>67</v>
      </c>
      <c r="B9" s="115">
        <v>91669.6</v>
      </c>
      <c r="C9" s="115">
        <v>67098</v>
      </c>
      <c r="D9" s="116">
        <f t="shared" si="0"/>
        <v>-24571.600000000006</v>
      </c>
      <c r="E9" s="117">
        <f t="shared" si="1"/>
        <v>-26.804524073411471</v>
      </c>
    </row>
    <row r="10" spans="1:223" s="103" customFormat="1" ht="24.75" customHeight="1">
      <c r="A10" s="114" t="s">
        <v>68</v>
      </c>
      <c r="B10" s="115">
        <v>114098.4</v>
      </c>
      <c r="C10" s="115">
        <v>113849</v>
      </c>
      <c r="D10" s="116">
        <f t="shared" si="0"/>
        <v>-249.39999999999418</v>
      </c>
      <c r="E10" s="117">
        <f t="shared" si="1"/>
        <v>-0.218583257959791</v>
      </c>
    </row>
    <row r="11" spans="1:223" s="103" customFormat="1" ht="24.75" customHeight="1">
      <c r="A11" s="114" t="s">
        <v>69</v>
      </c>
      <c r="B11" s="115">
        <v>6328.4</v>
      </c>
      <c r="C11" s="115">
        <v>2536</v>
      </c>
      <c r="D11" s="116">
        <f t="shared" si="0"/>
        <v>-3792.3999999999996</v>
      </c>
      <c r="E11" s="117">
        <f t="shared" si="1"/>
        <v>-59.926679729473484</v>
      </c>
    </row>
    <row r="12" spans="1:223" s="103" customFormat="1" ht="24.75" customHeight="1">
      <c r="A12" s="114" t="s">
        <v>70</v>
      </c>
      <c r="B12" s="115">
        <v>20725.2</v>
      </c>
      <c r="C12" s="115">
        <v>19425</v>
      </c>
      <c r="D12" s="116">
        <f t="shared" si="0"/>
        <v>-1300.2000000000007</v>
      </c>
      <c r="E12" s="117">
        <f t="shared" si="1"/>
        <v>-6.2735220890510135</v>
      </c>
    </row>
    <row r="13" spans="1:223" s="103" customFormat="1" ht="24.75" customHeight="1">
      <c r="A13" s="114" t="s">
        <v>71</v>
      </c>
      <c r="B13" s="115">
        <v>160665</v>
      </c>
      <c r="C13" s="115">
        <v>89505</v>
      </c>
      <c r="D13" s="116">
        <f t="shared" si="0"/>
        <v>-71160</v>
      </c>
      <c r="E13" s="117">
        <f t="shared" si="1"/>
        <v>-44.290915880870138</v>
      </c>
    </row>
    <row r="14" spans="1:223" s="103" customFormat="1" ht="24.75" customHeight="1">
      <c r="A14" s="114" t="s">
        <v>72</v>
      </c>
      <c r="B14" s="115">
        <v>37416.399999999994</v>
      </c>
      <c r="C14" s="115">
        <v>53209</v>
      </c>
      <c r="D14" s="116">
        <f t="shared" si="0"/>
        <v>15792.600000000006</v>
      </c>
      <c r="E14" s="117">
        <f t="shared" si="1"/>
        <v>42.207695021434475</v>
      </c>
    </row>
    <row r="15" spans="1:223" s="103" customFormat="1" ht="24.75" customHeight="1">
      <c r="A15" s="114" t="s">
        <v>73</v>
      </c>
      <c r="B15" s="115">
        <v>10990.1</v>
      </c>
      <c r="C15" s="115">
        <v>26282</v>
      </c>
      <c r="D15" s="116">
        <f t="shared" si="0"/>
        <v>15291.9</v>
      </c>
      <c r="E15" s="117">
        <f t="shared" si="1"/>
        <v>139.14250097815307</v>
      </c>
    </row>
    <row r="16" spans="1:223" s="103" customFormat="1" ht="24.75" customHeight="1">
      <c r="A16" s="114" t="s">
        <v>74</v>
      </c>
      <c r="B16" s="115">
        <v>50371.199999999997</v>
      </c>
      <c r="C16" s="115">
        <f>76407+37381</f>
        <v>113788</v>
      </c>
      <c r="D16" s="116">
        <f t="shared" si="0"/>
        <v>63416.800000000003</v>
      </c>
      <c r="E16" s="117">
        <f t="shared" si="1"/>
        <v>125.89892637062449</v>
      </c>
    </row>
    <row r="17" spans="1:5" s="103" customFormat="1" ht="24.75" customHeight="1">
      <c r="A17" s="114" t="s">
        <v>75</v>
      </c>
      <c r="B17" s="115">
        <v>48108.500000000007</v>
      </c>
      <c r="C17" s="115">
        <v>32657</v>
      </c>
      <c r="D17" s="116">
        <f t="shared" si="0"/>
        <v>-15451.500000000007</v>
      </c>
      <c r="E17" s="117">
        <f t="shared" si="1"/>
        <v>-32.118024881258002</v>
      </c>
    </row>
    <row r="18" spans="1:5" s="103" customFormat="1" ht="24.75" customHeight="1">
      <c r="A18" s="114" t="s">
        <v>76</v>
      </c>
      <c r="B18" s="115">
        <v>46252.65</v>
      </c>
      <c r="C18" s="115">
        <v>41644</v>
      </c>
      <c r="D18" s="116">
        <f t="shared" si="0"/>
        <v>-4608.6500000000015</v>
      </c>
      <c r="E18" s="117">
        <f t="shared" si="1"/>
        <v>-9.9640777339244373</v>
      </c>
    </row>
    <row r="19" spans="1:5" s="103" customFormat="1" ht="24.75" customHeight="1">
      <c r="A19" s="114" t="s">
        <v>77</v>
      </c>
      <c r="B19" s="115">
        <v>13140.9</v>
      </c>
      <c r="C19" s="115">
        <v>8523</v>
      </c>
      <c r="D19" s="116">
        <f t="shared" si="0"/>
        <v>-4617.8999999999996</v>
      </c>
      <c r="E19" s="117">
        <f t="shared" si="1"/>
        <v>-35.141428669269224</v>
      </c>
    </row>
    <row r="20" spans="1:5" s="103" customFormat="1" ht="24.75" customHeight="1">
      <c r="A20" s="114" t="s">
        <v>78</v>
      </c>
      <c r="B20" s="115">
        <v>5734.8</v>
      </c>
      <c r="C20" s="115">
        <v>5007</v>
      </c>
      <c r="D20" s="116">
        <f t="shared" si="0"/>
        <v>-727.80000000000018</v>
      </c>
      <c r="E20" s="117">
        <f t="shared" si="1"/>
        <v>-12.690939527097722</v>
      </c>
    </row>
    <row r="21" spans="1:5" s="103" customFormat="1" ht="24.75" customHeight="1">
      <c r="A21" s="114" t="s">
        <v>79</v>
      </c>
      <c r="B21" s="115">
        <v>300</v>
      </c>
      <c r="C21" s="115">
        <v>3000</v>
      </c>
      <c r="D21" s="116">
        <f t="shared" si="0"/>
        <v>2700</v>
      </c>
      <c r="E21" s="117">
        <f t="shared" si="1"/>
        <v>900</v>
      </c>
    </row>
    <row r="22" spans="1:5" s="103" customFormat="1" ht="24.75" customHeight="1">
      <c r="A22" s="114" t="s">
        <v>80</v>
      </c>
      <c r="B22" s="115">
        <v>12417.6</v>
      </c>
      <c r="C22" s="115">
        <v>7329</v>
      </c>
      <c r="D22" s="116">
        <f t="shared" si="0"/>
        <v>-5088.6000000000004</v>
      </c>
      <c r="E22" s="117">
        <f t="shared" si="1"/>
        <v>-40.978933127174329</v>
      </c>
    </row>
    <row r="23" spans="1:5" s="103" customFormat="1" ht="24.75" customHeight="1">
      <c r="A23" s="114" t="s">
        <v>81</v>
      </c>
      <c r="B23" s="115">
        <v>26103</v>
      </c>
      <c r="C23" s="115">
        <v>42235</v>
      </c>
      <c r="D23" s="116">
        <f t="shared" si="0"/>
        <v>16132</v>
      </c>
      <c r="E23" s="117">
        <f t="shared" si="1"/>
        <v>61.801325518139684</v>
      </c>
    </row>
    <row r="24" spans="1:5" s="103" customFormat="1" ht="24.75" customHeight="1">
      <c r="A24" s="114" t="s">
        <v>82</v>
      </c>
      <c r="B24" s="115">
        <v>5532</v>
      </c>
      <c r="C24" s="115">
        <v>380</v>
      </c>
      <c r="D24" s="116">
        <f t="shared" si="0"/>
        <v>-5152</v>
      </c>
      <c r="E24" s="117">
        <f t="shared" si="1"/>
        <v>-93.130874909616779</v>
      </c>
    </row>
    <row r="25" spans="1:5" s="103" customFormat="1" ht="24.75" customHeight="1">
      <c r="A25" s="114" t="s">
        <v>83</v>
      </c>
      <c r="B25" s="115">
        <v>6553.3</v>
      </c>
      <c r="C25" s="115">
        <v>6162</v>
      </c>
      <c r="D25" s="116">
        <f t="shared" si="0"/>
        <v>-391.30000000000018</v>
      </c>
      <c r="E25" s="117">
        <f t="shared" si="1"/>
        <v>-5.9710374925610026</v>
      </c>
    </row>
    <row r="26" spans="1:5" s="103" customFormat="1" ht="24.75" customHeight="1">
      <c r="A26" s="114" t="s">
        <v>84</v>
      </c>
      <c r="B26" s="115">
        <v>22000</v>
      </c>
      <c r="C26" s="115">
        <v>22000</v>
      </c>
      <c r="D26" s="116">
        <f t="shared" si="0"/>
        <v>0</v>
      </c>
      <c r="E26" s="117">
        <f t="shared" si="1"/>
        <v>0</v>
      </c>
    </row>
    <row r="27" spans="1:5" s="103" customFormat="1" ht="24.75" customHeight="1">
      <c r="A27" s="114" t="s">
        <v>85</v>
      </c>
      <c r="B27" s="115">
        <v>21888</v>
      </c>
      <c r="C27" s="115">
        <v>24000</v>
      </c>
      <c r="D27" s="116">
        <f t="shared" si="0"/>
        <v>2112</v>
      </c>
      <c r="E27" s="117">
        <f t="shared" si="1"/>
        <v>9.6491228070175428</v>
      </c>
    </row>
    <row r="28" spans="1:5" s="103" customFormat="1" ht="24.75" customHeight="1">
      <c r="A28" s="114" t="s">
        <v>86</v>
      </c>
      <c r="B28" s="115">
        <v>4945</v>
      </c>
      <c r="C28" s="115">
        <v>27199</v>
      </c>
      <c r="D28" s="116">
        <f t="shared" si="0"/>
        <v>22254</v>
      </c>
      <c r="E28" s="117">
        <f t="shared" si="1"/>
        <v>450.03033367037409</v>
      </c>
    </row>
    <row r="29" spans="1:5" s="103" customFormat="1" ht="24.75" customHeight="1">
      <c r="A29" s="118" t="s">
        <v>87</v>
      </c>
      <c r="B29" s="115">
        <f>SUM(B7:B28)</f>
        <v>787266.35000000009</v>
      </c>
      <c r="C29" s="115">
        <f>SUM(C7:C28)</f>
        <v>806160</v>
      </c>
      <c r="D29" s="116">
        <f t="shared" si="0"/>
        <v>18893.649999999907</v>
      </c>
      <c r="E29" s="117">
        <f t="shared" si="1"/>
        <v>2.3999056990051595</v>
      </c>
    </row>
    <row r="30" spans="1:5" s="103" customFormat="1" ht="33" customHeight="1">
      <c r="A30" s="119"/>
      <c r="B30" s="119"/>
      <c r="C30" s="119"/>
      <c r="D30" s="119"/>
      <c r="E30" s="119"/>
    </row>
  </sheetData>
  <mergeCells count="38">
    <mergeCell ref="GX2:HD2"/>
    <mergeCell ref="HE2:HK2"/>
    <mergeCell ref="HL2:HO2"/>
    <mergeCell ref="A5:A6"/>
    <mergeCell ref="B5:B6"/>
    <mergeCell ref="C5:C6"/>
    <mergeCell ref="D5:D6"/>
    <mergeCell ref="E5:E6"/>
    <mergeCell ref="FO2:FU2"/>
    <mergeCell ref="FV2:GB2"/>
    <mergeCell ref="GC2:GI2"/>
    <mergeCell ref="GJ2:GP2"/>
    <mergeCell ref="GQ2:GW2"/>
    <mergeCell ref="EF2:EL2"/>
    <mergeCell ref="EM2:ES2"/>
    <mergeCell ref="ET2:EZ2"/>
    <mergeCell ref="FA2:FG2"/>
    <mergeCell ref="FH2:FN2"/>
    <mergeCell ref="DY2:EE2"/>
    <mergeCell ref="BN2:BT2"/>
    <mergeCell ref="BU2:CA2"/>
    <mergeCell ref="CB2:CH2"/>
    <mergeCell ref="CI2:CO2"/>
    <mergeCell ref="CP2:CV2"/>
    <mergeCell ref="CW2:DC2"/>
    <mergeCell ref="DD2:DJ2"/>
    <mergeCell ref="DK2:DQ2"/>
    <mergeCell ref="DR2:DX2"/>
    <mergeCell ref="BG2:BM2"/>
    <mergeCell ref="A2:E2"/>
    <mergeCell ref="G2:I2"/>
    <mergeCell ref="J2:P2"/>
    <mergeCell ref="Q2:W2"/>
    <mergeCell ref="X2:AD2"/>
    <mergeCell ref="AE2:AK2"/>
    <mergeCell ref="AL2:AR2"/>
    <mergeCell ref="AS2:AY2"/>
    <mergeCell ref="AZ2:BF2"/>
  </mergeCells>
  <phoneticPr fontId="50" type="noConversion"/>
  <printOptions horizontalCentered="1"/>
  <pageMargins left="0.61" right="0.57999999999999996" top="0.45" bottom="0.48" header="0.78" footer="0.79"/>
  <pageSetup paperSize="9" orientation="portrait" verticalDpi="400"/>
  <headerFooter alignWithMargins="0">
    <oddFooter>&amp;C10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  <pageSetUpPr autoPageBreaks="0"/>
  </sheetPr>
  <dimension ref="A1:E1353"/>
  <sheetViews>
    <sheetView showGridLines="0" showZeros="0" workbookViewId="0">
      <pane xSplit="2" ySplit="5" topLeftCell="C6" activePane="bottomRight" state="frozen"/>
      <selection activeCell="M8" sqref="M8"/>
      <selection pane="topRight" activeCell="M8" sqref="M8"/>
      <selection pane="bottomLeft" activeCell="M8" sqref="M8"/>
      <selection pane="bottomRight" activeCell="M8" sqref="M8"/>
    </sheetView>
  </sheetViews>
  <sheetFormatPr defaultRowHeight="14.25"/>
  <cols>
    <col min="1" max="1" width="52.625" style="104" customWidth="1"/>
    <col min="2" max="2" width="15.75" style="104" customWidth="1"/>
    <col min="3" max="16384" width="9" style="104"/>
  </cols>
  <sheetData>
    <row r="1" spans="1:2" s="102" customFormat="1" ht="18" customHeight="1">
      <c r="A1" s="28" t="s">
        <v>88</v>
      </c>
    </row>
    <row r="2" spans="1:2" ht="23.1" customHeight="1">
      <c r="A2" s="243" t="s">
        <v>1134</v>
      </c>
      <c r="B2" s="243"/>
    </row>
    <row r="3" spans="1:2" ht="15.95" customHeight="1">
      <c r="B3" s="105" t="s">
        <v>8</v>
      </c>
    </row>
    <row r="4" spans="1:2" ht="20.25" customHeight="1">
      <c r="A4" s="106" t="s">
        <v>63</v>
      </c>
      <c r="B4" s="107" t="s">
        <v>1135</v>
      </c>
    </row>
    <row r="5" spans="1:2" ht="15" customHeight="1">
      <c r="A5" s="160" t="s">
        <v>87</v>
      </c>
      <c r="B5" s="166">
        <v>806160</v>
      </c>
    </row>
    <row r="6" spans="1:2" s="103" customFormat="1" ht="15" customHeight="1">
      <c r="A6" s="160" t="s">
        <v>89</v>
      </c>
      <c r="B6" s="166">
        <v>98736</v>
      </c>
    </row>
    <row r="7" spans="1:2" s="103" customFormat="1" ht="15" customHeight="1">
      <c r="A7" s="160" t="s">
        <v>90</v>
      </c>
      <c r="B7" s="166">
        <v>2988.2642960595313</v>
      </c>
    </row>
    <row r="8" spans="1:2" s="103" customFormat="1" ht="15" customHeight="1">
      <c r="A8" s="161" t="s">
        <v>91</v>
      </c>
      <c r="B8" s="166">
        <v>2292.9750786595414</v>
      </c>
    </row>
    <row r="9" spans="1:2" s="103" customFormat="1" ht="15" customHeight="1">
      <c r="A9" s="161" t="s">
        <v>92</v>
      </c>
      <c r="B9" s="166">
        <v>0</v>
      </c>
    </row>
    <row r="10" spans="1:2" s="103" customFormat="1" ht="15" customHeight="1">
      <c r="A10" s="161" t="s">
        <v>93</v>
      </c>
      <c r="B10" s="166">
        <v>0</v>
      </c>
    </row>
    <row r="11" spans="1:2" s="103" customFormat="1" ht="15" customHeight="1">
      <c r="A11" s="161" t="s">
        <v>94</v>
      </c>
      <c r="B11" s="166">
        <v>535.84937322079611</v>
      </c>
    </row>
    <row r="12" spans="1:2" s="103" customFormat="1" ht="15" customHeight="1">
      <c r="A12" s="161" t="s">
        <v>95</v>
      </c>
      <c r="B12" s="166">
        <v>0</v>
      </c>
    </row>
    <row r="13" spans="1:2" s="103" customFormat="1" ht="15" customHeight="1">
      <c r="A13" s="161" t="s">
        <v>96</v>
      </c>
      <c r="B13" s="166">
        <v>0</v>
      </c>
    </row>
    <row r="14" spans="1:2" s="103" customFormat="1" ht="15" customHeight="1">
      <c r="A14" s="161" t="s">
        <v>97</v>
      </c>
      <c r="B14" s="166">
        <v>0</v>
      </c>
    </row>
    <row r="15" spans="1:2" s="103" customFormat="1" ht="15" customHeight="1">
      <c r="A15" s="161" t="s">
        <v>98</v>
      </c>
      <c r="B15" s="166">
        <v>0</v>
      </c>
    </row>
    <row r="16" spans="1:2" s="103" customFormat="1" ht="15" customHeight="1">
      <c r="A16" s="161" t="s">
        <v>99</v>
      </c>
      <c r="B16" s="166">
        <v>0</v>
      </c>
    </row>
    <row r="17" spans="1:2" s="103" customFormat="1" ht="15" customHeight="1">
      <c r="A17" s="161" t="s">
        <v>100</v>
      </c>
      <c r="B17" s="166">
        <v>0</v>
      </c>
    </row>
    <row r="18" spans="1:2" s="103" customFormat="1" ht="15" customHeight="1">
      <c r="A18" s="161" t="s">
        <v>101</v>
      </c>
      <c r="B18" s="166">
        <v>159.43984417919393</v>
      </c>
    </row>
    <row r="19" spans="1:2" s="103" customFormat="1" ht="15" customHeight="1">
      <c r="A19" s="160" t="s">
        <v>102</v>
      </c>
      <c r="B19" s="166">
        <v>2080.9365229985515</v>
      </c>
    </row>
    <row r="20" spans="1:2" s="103" customFormat="1" ht="15" customHeight="1">
      <c r="A20" s="161" t="s">
        <v>91</v>
      </c>
      <c r="B20" s="166">
        <v>1711.1018328921739</v>
      </c>
    </row>
    <row r="21" spans="1:2" s="103" customFormat="1" ht="15" customHeight="1">
      <c r="A21" s="161" t="s">
        <v>92</v>
      </c>
      <c r="B21" s="166">
        <v>0</v>
      </c>
    </row>
    <row r="22" spans="1:2" s="103" customFormat="1" ht="15" customHeight="1">
      <c r="A22" s="161" t="s">
        <v>93</v>
      </c>
      <c r="B22" s="166">
        <v>0</v>
      </c>
    </row>
    <row r="23" spans="1:2" s="103" customFormat="1" ht="15" customHeight="1">
      <c r="A23" s="161" t="s">
        <v>103</v>
      </c>
      <c r="B23" s="166">
        <v>322.16710782600012</v>
      </c>
    </row>
    <row r="24" spans="1:2" s="103" customFormat="1" ht="15" customHeight="1">
      <c r="A24" s="161" t="s">
        <v>104</v>
      </c>
      <c r="B24" s="166">
        <v>13.149677870448985</v>
      </c>
    </row>
    <row r="25" spans="1:2" s="103" customFormat="1" ht="15" customHeight="1">
      <c r="A25" s="161" t="s">
        <v>105</v>
      </c>
      <c r="B25" s="166">
        <v>0</v>
      </c>
    </row>
    <row r="26" spans="1:2" s="103" customFormat="1" ht="15" customHeight="1">
      <c r="A26" s="161" t="s">
        <v>100</v>
      </c>
      <c r="B26" s="166">
        <v>0</v>
      </c>
    </row>
    <row r="27" spans="1:2" s="103" customFormat="1" ht="15" customHeight="1">
      <c r="A27" s="161" t="s">
        <v>106</v>
      </c>
      <c r="B27" s="166">
        <v>34.517904409928583</v>
      </c>
    </row>
    <row r="28" spans="1:2" s="103" customFormat="1" ht="15" customHeight="1">
      <c r="A28" s="160" t="s">
        <v>107</v>
      </c>
      <c r="B28" s="166">
        <v>13511.29401188633</v>
      </c>
    </row>
    <row r="29" spans="1:2" ht="15" customHeight="1">
      <c r="A29" s="161" t="s">
        <v>91</v>
      </c>
      <c r="B29" s="166">
        <v>4078.0438495729913</v>
      </c>
    </row>
    <row r="30" spans="1:2" ht="15" customHeight="1">
      <c r="A30" s="161" t="s">
        <v>92</v>
      </c>
      <c r="B30" s="166">
        <v>340.24791489786747</v>
      </c>
    </row>
    <row r="31" spans="1:2" ht="15" customHeight="1">
      <c r="A31" s="161" t="s">
        <v>93</v>
      </c>
      <c r="B31" s="166">
        <v>769.25615542126559</v>
      </c>
    </row>
    <row r="32" spans="1:2" ht="15" customHeight="1">
      <c r="A32" s="161" t="s">
        <v>108</v>
      </c>
      <c r="B32" s="166">
        <v>0</v>
      </c>
    </row>
    <row r="33" spans="1:2" ht="15" customHeight="1">
      <c r="A33" s="161" t="s">
        <v>1169</v>
      </c>
      <c r="B33" s="166">
        <v>0</v>
      </c>
    </row>
    <row r="34" spans="1:2" ht="15" customHeight="1">
      <c r="A34" s="161" t="s">
        <v>110</v>
      </c>
      <c r="B34" s="166">
        <v>3788.7509364231132</v>
      </c>
    </row>
    <row r="35" spans="1:2" ht="15" customHeight="1">
      <c r="A35" s="161" t="s">
        <v>111</v>
      </c>
      <c r="B35" s="166">
        <v>1410.3029516056536</v>
      </c>
    </row>
    <row r="36" spans="1:2" ht="15" customHeight="1">
      <c r="A36" s="161" t="s">
        <v>112</v>
      </c>
      <c r="B36" s="166">
        <v>0</v>
      </c>
    </row>
    <row r="37" spans="1:2" ht="15" customHeight="1">
      <c r="A37" s="161" t="s">
        <v>100</v>
      </c>
      <c r="B37" s="166">
        <v>73.966938021275539</v>
      </c>
    </row>
    <row r="38" spans="1:2" ht="15" customHeight="1">
      <c r="A38" s="161" t="s">
        <v>113</v>
      </c>
      <c r="B38" s="166">
        <v>3050.7252659441642</v>
      </c>
    </row>
    <row r="39" spans="1:2" ht="15" customHeight="1">
      <c r="A39" s="160" t="s">
        <v>114</v>
      </c>
      <c r="B39" s="166">
        <v>3548.7693152874194</v>
      </c>
    </row>
    <row r="40" spans="1:2" ht="15" customHeight="1">
      <c r="A40" s="161" t="s">
        <v>91</v>
      </c>
      <c r="B40" s="166">
        <v>2071.0742645957148</v>
      </c>
    </row>
    <row r="41" spans="1:2" ht="15" customHeight="1">
      <c r="A41" s="161" t="s">
        <v>92</v>
      </c>
      <c r="B41" s="166">
        <v>52.598711481795938</v>
      </c>
    </row>
    <row r="42" spans="1:2" ht="15" customHeight="1">
      <c r="A42" s="161" t="s">
        <v>93</v>
      </c>
      <c r="B42" s="166">
        <v>0</v>
      </c>
    </row>
    <row r="43" spans="1:2" ht="15" customHeight="1">
      <c r="A43" s="161" t="s">
        <v>115</v>
      </c>
      <c r="B43" s="166">
        <v>0</v>
      </c>
    </row>
    <row r="44" spans="1:2" ht="15" customHeight="1">
      <c r="A44" s="161" t="s">
        <v>116</v>
      </c>
      <c r="B44" s="166">
        <v>0</v>
      </c>
    </row>
    <row r="45" spans="1:2" ht="15" customHeight="1">
      <c r="A45" s="161" t="s">
        <v>117</v>
      </c>
      <c r="B45" s="166">
        <v>0</v>
      </c>
    </row>
    <row r="46" spans="1:2" ht="15" customHeight="1">
      <c r="A46" s="161" t="s">
        <v>118</v>
      </c>
      <c r="B46" s="166">
        <v>0</v>
      </c>
    </row>
    <row r="47" spans="1:2" ht="15" customHeight="1">
      <c r="A47" s="161" t="s">
        <v>119</v>
      </c>
      <c r="B47" s="166">
        <v>57.529840683214303</v>
      </c>
    </row>
    <row r="48" spans="1:2" ht="15" customHeight="1">
      <c r="A48" s="161" t="s">
        <v>100</v>
      </c>
      <c r="B48" s="166">
        <v>330.38565649503073</v>
      </c>
    </row>
    <row r="49" spans="1:2" ht="15" customHeight="1">
      <c r="A49" s="161" t="s">
        <v>120</v>
      </c>
      <c r="B49" s="166">
        <v>1037.1808420316636</v>
      </c>
    </row>
    <row r="50" spans="1:2" ht="15" customHeight="1">
      <c r="A50" s="160" t="s">
        <v>121</v>
      </c>
      <c r="B50" s="166">
        <v>1226.2074614193677</v>
      </c>
    </row>
    <row r="51" spans="1:2" ht="15" customHeight="1">
      <c r="A51" s="161" t="s">
        <v>91</v>
      </c>
      <c r="B51" s="166">
        <v>823.4985766368676</v>
      </c>
    </row>
    <row r="52" spans="1:2" ht="15" customHeight="1">
      <c r="A52" s="161" t="s">
        <v>92</v>
      </c>
      <c r="B52" s="166">
        <v>0</v>
      </c>
    </row>
    <row r="53" spans="1:2" ht="15" customHeight="1">
      <c r="A53" s="161" t="s">
        <v>93</v>
      </c>
      <c r="B53" s="166">
        <v>0</v>
      </c>
    </row>
    <row r="54" spans="1:2" ht="15" customHeight="1">
      <c r="A54" s="161" t="s">
        <v>122</v>
      </c>
      <c r="B54" s="166">
        <v>0</v>
      </c>
    </row>
    <row r="55" spans="1:2" ht="15" customHeight="1">
      <c r="A55" s="161" t="s">
        <v>123</v>
      </c>
      <c r="B55" s="166">
        <v>147.93387604255108</v>
      </c>
    </row>
    <row r="56" spans="1:2" ht="15" customHeight="1">
      <c r="A56" s="161" t="s">
        <v>124</v>
      </c>
      <c r="B56" s="166">
        <v>0</v>
      </c>
    </row>
    <row r="57" spans="1:2" ht="15" customHeight="1">
      <c r="A57" s="161" t="s">
        <v>125</v>
      </c>
      <c r="B57" s="166">
        <v>80.54177695650003</v>
      </c>
    </row>
    <row r="58" spans="1:2" ht="15" customHeight="1">
      <c r="A58" s="161" t="s">
        <v>126</v>
      </c>
      <c r="B58" s="166">
        <v>32.874194676122457</v>
      </c>
    </row>
    <row r="59" spans="1:2" ht="15" customHeight="1">
      <c r="A59" s="161" t="s">
        <v>100</v>
      </c>
      <c r="B59" s="166">
        <v>0</v>
      </c>
    </row>
    <row r="60" spans="1:2" ht="15" customHeight="1">
      <c r="A60" s="161" t="s">
        <v>127</v>
      </c>
      <c r="B60" s="166">
        <v>141.35903710732657</v>
      </c>
    </row>
    <row r="61" spans="1:2" ht="15" customHeight="1">
      <c r="A61" s="160" t="s">
        <v>128</v>
      </c>
      <c r="B61" s="166">
        <v>5033.0392049143484</v>
      </c>
    </row>
    <row r="62" spans="1:2" ht="15" customHeight="1">
      <c r="A62" s="161" t="s">
        <v>91</v>
      </c>
      <c r="B62" s="166">
        <v>2659.5223492983073</v>
      </c>
    </row>
    <row r="63" spans="1:2" ht="15" customHeight="1">
      <c r="A63" s="161" t="s">
        <v>92</v>
      </c>
      <c r="B63" s="166">
        <v>0</v>
      </c>
    </row>
    <row r="64" spans="1:2" ht="15" customHeight="1">
      <c r="A64" s="161" t="s">
        <v>93</v>
      </c>
      <c r="B64" s="166">
        <v>0</v>
      </c>
    </row>
    <row r="65" spans="1:2" ht="15" customHeight="1">
      <c r="A65" s="161" t="s">
        <v>129</v>
      </c>
      <c r="B65" s="166">
        <v>0</v>
      </c>
    </row>
    <row r="66" spans="1:2" ht="15" customHeight="1">
      <c r="A66" s="161" t="s">
        <v>130</v>
      </c>
      <c r="B66" s="166">
        <v>0</v>
      </c>
    </row>
    <row r="67" spans="1:2" ht="15" customHeight="1">
      <c r="A67" s="161" t="s">
        <v>131</v>
      </c>
      <c r="B67" s="166">
        <v>0</v>
      </c>
    </row>
    <row r="68" spans="1:2" ht="15" customHeight="1">
      <c r="A68" s="161" t="s">
        <v>132</v>
      </c>
      <c r="B68" s="166">
        <v>69.035808819857166</v>
      </c>
    </row>
    <row r="69" spans="1:2" ht="15" customHeight="1">
      <c r="A69" s="161" t="s">
        <v>133</v>
      </c>
      <c r="B69" s="166">
        <v>323.8108175598062</v>
      </c>
    </row>
    <row r="70" spans="1:2" ht="15" customHeight="1">
      <c r="A70" s="161" t="s">
        <v>100</v>
      </c>
      <c r="B70" s="166">
        <v>0</v>
      </c>
    </row>
    <row r="71" spans="1:2" ht="15" customHeight="1">
      <c r="A71" s="161" t="s">
        <v>134</v>
      </c>
      <c r="B71" s="166">
        <v>1980.6702292363782</v>
      </c>
    </row>
    <row r="72" spans="1:2" ht="15" customHeight="1">
      <c r="A72" s="160" t="s">
        <v>135</v>
      </c>
      <c r="B72" s="166">
        <v>15332.524396943514</v>
      </c>
    </row>
    <row r="73" spans="1:2" ht="15" customHeight="1">
      <c r="A73" s="161" t="s">
        <v>91</v>
      </c>
      <c r="B73" s="166">
        <v>0</v>
      </c>
    </row>
    <row r="74" spans="1:2" ht="15" customHeight="1">
      <c r="A74" s="161" t="s">
        <v>92</v>
      </c>
      <c r="B74" s="166">
        <v>0</v>
      </c>
    </row>
    <row r="75" spans="1:2" ht="15" customHeight="1">
      <c r="A75" s="161" t="s">
        <v>93</v>
      </c>
      <c r="B75" s="166">
        <v>0</v>
      </c>
    </row>
    <row r="76" spans="1:2" ht="15" customHeight="1">
      <c r="A76" s="161" t="s">
        <v>132</v>
      </c>
      <c r="B76" s="166">
        <v>0</v>
      </c>
    </row>
    <row r="77" spans="1:2" ht="15" customHeight="1">
      <c r="A77" s="161" t="s">
        <v>1170</v>
      </c>
      <c r="B77" s="166">
        <v>0</v>
      </c>
    </row>
    <row r="78" spans="1:2" ht="15" customHeight="1">
      <c r="A78" s="161" t="s">
        <v>100</v>
      </c>
      <c r="B78" s="166">
        <v>0</v>
      </c>
    </row>
    <row r="79" spans="1:2" ht="15" customHeight="1">
      <c r="A79" s="161" t="s">
        <v>136</v>
      </c>
      <c r="B79" s="166">
        <v>15332.524396943514</v>
      </c>
    </row>
    <row r="80" spans="1:2" ht="15" customHeight="1">
      <c r="A80" s="160" t="s">
        <v>137</v>
      </c>
      <c r="B80" s="166">
        <v>2177.9153972931131</v>
      </c>
    </row>
    <row r="81" spans="1:2" ht="15" customHeight="1">
      <c r="A81" s="161" t="s">
        <v>91</v>
      </c>
      <c r="B81" s="166">
        <v>1231.1385906207861</v>
      </c>
    </row>
    <row r="82" spans="1:2" ht="15" customHeight="1">
      <c r="A82" s="161" t="s">
        <v>92</v>
      </c>
      <c r="B82" s="166">
        <v>0</v>
      </c>
    </row>
    <row r="83" spans="1:2" ht="15" customHeight="1">
      <c r="A83" s="161" t="s">
        <v>93</v>
      </c>
      <c r="B83" s="166">
        <v>0</v>
      </c>
    </row>
    <row r="84" spans="1:2" ht="15" customHeight="1">
      <c r="A84" s="161" t="s">
        <v>138</v>
      </c>
      <c r="B84" s="166">
        <v>731.45083154372469</v>
      </c>
    </row>
    <row r="85" spans="1:2" ht="15" customHeight="1">
      <c r="A85" s="161" t="s">
        <v>139</v>
      </c>
      <c r="B85" s="166">
        <v>0</v>
      </c>
    </row>
    <row r="86" spans="1:2" ht="15" customHeight="1">
      <c r="A86" s="161" t="s">
        <v>132</v>
      </c>
      <c r="B86" s="166">
        <v>0</v>
      </c>
    </row>
    <row r="87" spans="1:2" ht="15" customHeight="1">
      <c r="A87" s="161" t="s">
        <v>100</v>
      </c>
      <c r="B87" s="166">
        <v>213.68226539479596</v>
      </c>
    </row>
    <row r="88" spans="1:2" ht="15" customHeight="1">
      <c r="A88" s="161" t="s">
        <v>140</v>
      </c>
      <c r="B88" s="166">
        <v>1.6437097338061231</v>
      </c>
    </row>
    <row r="89" spans="1:2" ht="15" customHeight="1">
      <c r="A89" s="160" t="s">
        <v>141</v>
      </c>
      <c r="B89" s="166">
        <v>0</v>
      </c>
    </row>
    <row r="90" spans="1:2" ht="15" customHeight="1">
      <c r="A90" s="161" t="s">
        <v>91</v>
      </c>
      <c r="B90" s="166">
        <v>0</v>
      </c>
    </row>
    <row r="91" spans="1:2" ht="15" customHeight="1">
      <c r="A91" s="161" t="s">
        <v>92</v>
      </c>
      <c r="B91" s="166">
        <v>0</v>
      </c>
    </row>
    <row r="92" spans="1:2" ht="15" customHeight="1">
      <c r="A92" s="161" t="s">
        <v>93</v>
      </c>
      <c r="B92" s="166">
        <v>0</v>
      </c>
    </row>
    <row r="93" spans="1:2" ht="15" customHeight="1">
      <c r="A93" s="161" t="s">
        <v>142</v>
      </c>
      <c r="B93" s="166">
        <v>0</v>
      </c>
    </row>
    <row r="94" spans="1:2" ht="15" customHeight="1">
      <c r="A94" s="161" t="s">
        <v>143</v>
      </c>
      <c r="B94" s="166">
        <v>0</v>
      </c>
    </row>
    <row r="95" spans="1:2" ht="15" customHeight="1">
      <c r="A95" s="161" t="s">
        <v>132</v>
      </c>
      <c r="B95" s="166">
        <v>0</v>
      </c>
    </row>
    <row r="96" spans="1:2" ht="15" customHeight="1">
      <c r="A96" s="161" t="s">
        <v>144</v>
      </c>
      <c r="B96" s="166">
        <v>0</v>
      </c>
    </row>
    <row r="97" spans="1:2" ht="15" customHeight="1">
      <c r="A97" s="161" t="s">
        <v>145</v>
      </c>
      <c r="B97" s="166">
        <v>0</v>
      </c>
    </row>
    <row r="98" spans="1:2" ht="15" customHeight="1">
      <c r="A98" s="161" t="s">
        <v>146</v>
      </c>
      <c r="B98" s="166">
        <v>0</v>
      </c>
    </row>
    <row r="99" spans="1:2" ht="15" customHeight="1">
      <c r="A99" s="161" t="s">
        <v>147</v>
      </c>
      <c r="B99" s="166">
        <v>0</v>
      </c>
    </row>
    <row r="100" spans="1:2" ht="15" customHeight="1">
      <c r="A100" s="161" t="s">
        <v>100</v>
      </c>
      <c r="B100" s="166">
        <v>0</v>
      </c>
    </row>
    <row r="101" spans="1:2" ht="15" customHeight="1">
      <c r="A101" s="161" t="s">
        <v>148</v>
      </c>
      <c r="B101" s="166">
        <v>0</v>
      </c>
    </row>
    <row r="102" spans="1:2" ht="15" customHeight="1">
      <c r="A102" s="160" t="s">
        <v>153</v>
      </c>
      <c r="B102" s="166">
        <v>14224.664036358186</v>
      </c>
    </row>
    <row r="103" spans="1:2" ht="15" customHeight="1">
      <c r="A103" s="161" t="s">
        <v>91</v>
      </c>
      <c r="B103" s="166">
        <v>2555.9686360685209</v>
      </c>
    </row>
    <row r="104" spans="1:2" ht="15" customHeight="1">
      <c r="A104" s="161" t="s">
        <v>92</v>
      </c>
      <c r="B104" s="166">
        <v>0</v>
      </c>
    </row>
    <row r="105" spans="1:2" ht="15" customHeight="1">
      <c r="A105" s="161" t="s">
        <v>93</v>
      </c>
      <c r="B105" s="166">
        <v>0</v>
      </c>
    </row>
    <row r="106" spans="1:2" ht="15" customHeight="1">
      <c r="A106" s="161" t="s">
        <v>154</v>
      </c>
      <c r="B106" s="166">
        <v>0</v>
      </c>
    </row>
    <row r="107" spans="1:2" ht="15" customHeight="1">
      <c r="A107" s="161" t="s">
        <v>155</v>
      </c>
      <c r="B107" s="166">
        <v>0</v>
      </c>
    </row>
    <row r="108" spans="1:2" ht="15" customHeight="1">
      <c r="A108" s="161" t="s">
        <v>1171</v>
      </c>
      <c r="B108" s="166">
        <v>0</v>
      </c>
    </row>
    <row r="109" spans="1:2" ht="15" customHeight="1">
      <c r="A109" s="161" t="s">
        <v>100</v>
      </c>
      <c r="B109" s="166">
        <v>0</v>
      </c>
    </row>
    <row r="110" spans="1:2" ht="15" customHeight="1">
      <c r="A110" s="161" t="s">
        <v>156</v>
      </c>
      <c r="B110" s="166">
        <v>11668.695400289667</v>
      </c>
    </row>
    <row r="111" spans="1:2" ht="15" customHeight="1">
      <c r="A111" s="160" t="s">
        <v>157</v>
      </c>
      <c r="B111" s="166">
        <v>2123.6729760775111</v>
      </c>
    </row>
    <row r="112" spans="1:2" ht="15" customHeight="1">
      <c r="A112" s="161" t="s">
        <v>91</v>
      </c>
      <c r="B112" s="166">
        <v>1222.9200419517554</v>
      </c>
    </row>
    <row r="113" spans="1:2" ht="15" customHeight="1">
      <c r="A113" s="161" t="s">
        <v>92</v>
      </c>
      <c r="B113" s="166">
        <v>0</v>
      </c>
    </row>
    <row r="114" spans="1:2" ht="15" customHeight="1">
      <c r="A114" s="161" t="s">
        <v>93</v>
      </c>
      <c r="B114" s="166">
        <v>0</v>
      </c>
    </row>
    <row r="115" spans="1:2" ht="15" customHeight="1">
      <c r="A115" s="161" t="s">
        <v>158</v>
      </c>
      <c r="B115" s="166">
        <v>0</v>
      </c>
    </row>
    <row r="116" spans="1:2" ht="15" customHeight="1">
      <c r="A116" s="161" t="s">
        <v>159</v>
      </c>
      <c r="B116" s="166">
        <v>0</v>
      </c>
    </row>
    <row r="117" spans="1:2" ht="15" customHeight="1">
      <c r="A117" s="161" t="s">
        <v>160</v>
      </c>
      <c r="B117" s="166">
        <v>0</v>
      </c>
    </row>
    <row r="118" spans="1:2" ht="15" customHeight="1">
      <c r="A118" s="161" t="s">
        <v>161</v>
      </c>
      <c r="B118" s="166">
        <v>0</v>
      </c>
    </row>
    <row r="119" spans="1:2" ht="15" customHeight="1">
      <c r="A119" s="161" t="s">
        <v>162</v>
      </c>
      <c r="B119" s="166">
        <v>0</v>
      </c>
    </row>
    <row r="120" spans="1:2" ht="15" customHeight="1">
      <c r="A120" s="161" t="s">
        <v>100</v>
      </c>
      <c r="B120" s="166">
        <v>340.24791489786747</v>
      </c>
    </row>
    <row r="121" spans="1:2" ht="15" customHeight="1">
      <c r="A121" s="161" t="s">
        <v>163</v>
      </c>
      <c r="B121" s="166">
        <v>560.50501922788794</v>
      </c>
    </row>
    <row r="122" spans="1:2" ht="15" customHeight="1">
      <c r="A122" s="160" t="s">
        <v>164</v>
      </c>
      <c r="B122" s="166">
        <v>14.793387604255106</v>
      </c>
    </row>
    <row r="123" spans="1:2" ht="15" customHeight="1">
      <c r="A123" s="161" t="s">
        <v>91</v>
      </c>
      <c r="B123" s="166">
        <v>0</v>
      </c>
    </row>
    <row r="124" spans="1:2" ht="15" customHeight="1">
      <c r="A124" s="161" t="s">
        <v>92</v>
      </c>
      <c r="B124" s="166">
        <v>0</v>
      </c>
    </row>
    <row r="125" spans="1:2" ht="15" customHeight="1">
      <c r="A125" s="161" t="s">
        <v>93</v>
      </c>
      <c r="B125" s="166">
        <v>0</v>
      </c>
    </row>
    <row r="126" spans="1:2" ht="15" customHeight="1">
      <c r="A126" s="161" t="s">
        <v>165</v>
      </c>
      <c r="B126" s="166">
        <v>0</v>
      </c>
    </row>
    <row r="127" spans="1:2" ht="15" customHeight="1">
      <c r="A127" s="161" t="s">
        <v>1172</v>
      </c>
      <c r="B127" s="166">
        <v>0</v>
      </c>
    </row>
    <row r="128" spans="1:2" ht="15" customHeight="1">
      <c r="A128" s="161" t="s">
        <v>1173</v>
      </c>
      <c r="B128" s="166">
        <v>0</v>
      </c>
    </row>
    <row r="129" spans="1:2" ht="15" customHeight="1">
      <c r="A129" s="161" t="s">
        <v>166</v>
      </c>
      <c r="B129" s="166">
        <v>0</v>
      </c>
    </row>
    <row r="130" spans="1:2" ht="15" customHeight="1">
      <c r="A130" s="161" t="s">
        <v>167</v>
      </c>
      <c r="B130" s="166">
        <v>14.793387604255106</v>
      </c>
    </row>
    <row r="131" spans="1:2" ht="15" customHeight="1">
      <c r="A131" s="161" t="s">
        <v>168</v>
      </c>
      <c r="B131" s="166">
        <v>0</v>
      </c>
    </row>
    <row r="132" spans="1:2" ht="15" customHeight="1">
      <c r="A132" s="161" t="s">
        <v>100</v>
      </c>
      <c r="B132" s="166">
        <v>0</v>
      </c>
    </row>
    <row r="133" spans="1:2" ht="15" customHeight="1">
      <c r="A133" s="161" t="s">
        <v>169</v>
      </c>
      <c r="B133" s="166">
        <v>0</v>
      </c>
    </row>
    <row r="134" spans="1:2" ht="15" customHeight="1">
      <c r="A134" s="160" t="s">
        <v>170</v>
      </c>
      <c r="B134" s="166">
        <v>427.36453078959192</v>
      </c>
    </row>
    <row r="135" spans="1:2" ht="15" customHeight="1">
      <c r="A135" s="161" t="s">
        <v>91</v>
      </c>
      <c r="B135" s="166">
        <v>261.34984767517352</v>
      </c>
    </row>
    <row r="136" spans="1:2" ht="15" customHeight="1">
      <c r="A136" s="161" t="s">
        <v>92</v>
      </c>
      <c r="B136" s="166">
        <v>0</v>
      </c>
    </row>
    <row r="137" spans="1:2" ht="15" customHeight="1">
      <c r="A137" s="161" t="s">
        <v>93</v>
      </c>
      <c r="B137" s="166">
        <v>0</v>
      </c>
    </row>
    <row r="138" spans="1:2" ht="15" customHeight="1">
      <c r="A138" s="161" t="s">
        <v>171</v>
      </c>
      <c r="B138" s="166">
        <v>0</v>
      </c>
    </row>
    <row r="139" spans="1:2" ht="15" customHeight="1">
      <c r="A139" s="161" t="s">
        <v>100</v>
      </c>
      <c r="B139" s="167">
        <v>0</v>
      </c>
    </row>
    <row r="140" spans="1:2" ht="15" customHeight="1">
      <c r="A140" s="161" t="s">
        <v>172</v>
      </c>
      <c r="B140" s="166">
        <v>166.01468311441843</v>
      </c>
    </row>
    <row r="141" spans="1:2" ht="15" customHeight="1">
      <c r="A141" s="160" t="s">
        <v>173</v>
      </c>
      <c r="B141" s="166">
        <v>179.16436098486741</v>
      </c>
    </row>
    <row r="142" spans="1:2" ht="15" customHeight="1">
      <c r="A142" s="161" t="s">
        <v>91</v>
      </c>
      <c r="B142" s="166">
        <v>19.724516805673474</v>
      </c>
    </row>
    <row r="143" spans="1:2" ht="15" customHeight="1">
      <c r="A143" s="161" t="s">
        <v>92</v>
      </c>
      <c r="B143" s="166">
        <v>0</v>
      </c>
    </row>
    <row r="144" spans="1:2" ht="15" customHeight="1">
      <c r="A144" s="161" t="s">
        <v>93</v>
      </c>
      <c r="B144" s="166">
        <v>0</v>
      </c>
    </row>
    <row r="145" spans="1:2" ht="15" customHeight="1">
      <c r="A145" s="161" t="s">
        <v>174</v>
      </c>
      <c r="B145" s="166">
        <v>0</v>
      </c>
    </row>
    <row r="146" spans="1:2" ht="15" customHeight="1">
      <c r="A146" s="161" t="s">
        <v>175</v>
      </c>
      <c r="B146" s="166">
        <v>0</v>
      </c>
    </row>
    <row r="147" spans="1:2" ht="15" customHeight="1">
      <c r="A147" s="161" t="s">
        <v>100</v>
      </c>
      <c r="B147" s="166">
        <v>60.817260150826542</v>
      </c>
    </row>
    <row r="148" spans="1:2" ht="15" customHeight="1">
      <c r="A148" s="161" t="s">
        <v>176</v>
      </c>
      <c r="B148" s="166">
        <v>98.62258402836737</v>
      </c>
    </row>
    <row r="149" spans="1:2" ht="15" customHeight="1">
      <c r="A149" s="160" t="s">
        <v>177</v>
      </c>
      <c r="B149" s="166">
        <v>882.67212705388806</v>
      </c>
    </row>
    <row r="150" spans="1:2" ht="15" customHeight="1">
      <c r="A150" s="161" t="s">
        <v>91</v>
      </c>
      <c r="B150" s="166">
        <v>264.63726714278579</v>
      </c>
    </row>
    <row r="151" spans="1:2" ht="15" customHeight="1">
      <c r="A151" s="161" t="s">
        <v>92</v>
      </c>
      <c r="B151" s="166">
        <v>0</v>
      </c>
    </row>
    <row r="152" spans="1:2" ht="15" customHeight="1">
      <c r="A152" s="161" t="s">
        <v>93</v>
      </c>
      <c r="B152" s="166">
        <v>0</v>
      </c>
    </row>
    <row r="153" spans="1:2" ht="15" customHeight="1">
      <c r="A153" s="161" t="s">
        <v>178</v>
      </c>
      <c r="B153" s="166">
        <v>294.22404235129602</v>
      </c>
    </row>
    <row r="154" spans="1:2" ht="15" customHeight="1">
      <c r="A154" s="161" t="s">
        <v>179</v>
      </c>
      <c r="B154" s="166">
        <v>323.8108175598062</v>
      </c>
    </row>
    <row r="155" spans="1:2" ht="15" customHeight="1">
      <c r="A155" s="160" t="s">
        <v>180</v>
      </c>
      <c r="B155" s="166">
        <v>816.92373770164306</v>
      </c>
    </row>
    <row r="156" spans="1:2" ht="15" customHeight="1">
      <c r="A156" s="161" t="s">
        <v>91</v>
      </c>
      <c r="B156" s="166">
        <v>555.5738900264696</v>
      </c>
    </row>
    <row r="157" spans="1:2" ht="15" customHeight="1">
      <c r="A157" s="161" t="s">
        <v>92</v>
      </c>
      <c r="B157" s="166">
        <v>0</v>
      </c>
    </row>
    <row r="158" spans="1:2" ht="15" customHeight="1">
      <c r="A158" s="161" t="s">
        <v>93</v>
      </c>
      <c r="B158" s="166">
        <v>0</v>
      </c>
    </row>
    <row r="159" spans="1:2" ht="15" customHeight="1">
      <c r="A159" s="161" t="s">
        <v>105</v>
      </c>
      <c r="B159" s="166">
        <v>0</v>
      </c>
    </row>
    <row r="160" spans="1:2" ht="15" customHeight="1">
      <c r="A160" s="161" t="s">
        <v>100</v>
      </c>
      <c r="B160" s="166">
        <v>0</v>
      </c>
    </row>
    <row r="161" spans="1:2" ht="15" customHeight="1">
      <c r="A161" s="161" t="s">
        <v>181</v>
      </c>
      <c r="B161" s="166">
        <v>261.34984767517352</v>
      </c>
    </row>
    <row r="162" spans="1:2" ht="15" customHeight="1">
      <c r="A162" s="160" t="s">
        <v>182</v>
      </c>
      <c r="B162" s="166">
        <v>2919.2284872396745</v>
      </c>
    </row>
    <row r="163" spans="1:2" ht="15" customHeight="1">
      <c r="A163" s="161" t="s">
        <v>91</v>
      </c>
      <c r="B163" s="166">
        <v>479.96324227138791</v>
      </c>
    </row>
    <row r="164" spans="1:2" ht="15" customHeight="1">
      <c r="A164" s="161" t="s">
        <v>92</v>
      </c>
      <c r="B164" s="166">
        <v>4.9311292014183685</v>
      </c>
    </row>
    <row r="165" spans="1:2" ht="15" customHeight="1">
      <c r="A165" s="161" t="s">
        <v>93</v>
      </c>
      <c r="B165" s="166">
        <v>82.185486690306149</v>
      </c>
    </row>
    <row r="166" spans="1:2" ht="15" customHeight="1">
      <c r="A166" s="161" t="s">
        <v>183</v>
      </c>
      <c r="B166" s="166">
        <v>1051.9742296359186</v>
      </c>
    </row>
    <row r="167" spans="1:2" ht="15" customHeight="1">
      <c r="A167" s="161" t="s">
        <v>100</v>
      </c>
      <c r="B167" s="166">
        <v>88.760325625530641</v>
      </c>
    </row>
    <row r="168" spans="1:2" ht="15" customHeight="1">
      <c r="A168" s="161" t="s">
        <v>184</v>
      </c>
      <c r="B168" s="166">
        <v>1211.4140738151125</v>
      </c>
    </row>
    <row r="169" spans="1:2" ht="15" customHeight="1">
      <c r="A169" s="160" t="s">
        <v>185</v>
      </c>
      <c r="B169" s="166">
        <v>12337.685261948758</v>
      </c>
    </row>
    <row r="170" spans="1:2" ht="15" customHeight="1">
      <c r="A170" s="161" t="s">
        <v>91</v>
      </c>
      <c r="B170" s="166">
        <v>10572.341007840983</v>
      </c>
    </row>
    <row r="171" spans="1:2" ht="15" customHeight="1">
      <c r="A171" s="161" t="s">
        <v>92</v>
      </c>
      <c r="B171" s="166">
        <v>50.955001747989819</v>
      </c>
    </row>
    <row r="172" spans="1:2" ht="15" customHeight="1">
      <c r="A172" s="161" t="s">
        <v>93</v>
      </c>
      <c r="B172" s="166">
        <v>238.33791140188782</v>
      </c>
    </row>
    <row r="173" spans="1:2" ht="15" customHeight="1">
      <c r="A173" s="161" t="s">
        <v>186</v>
      </c>
      <c r="B173" s="166">
        <v>0</v>
      </c>
    </row>
    <row r="174" spans="1:2" ht="15" customHeight="1">
      <c r="A174" s="161" t="s">
        <v>100</v>
      </c>
      <c r="B174" s="166">
        <v>0</v>
      </c>
    </row>
    <row r="175" spans="1:2" ht="15" customHeight="1">
      <c r="A175" s="161" t="s">
        <v>187</v>
      </c>
      <c r="B175" s="166">
        <v>1476.0513409578984</v>
      </c>
    </row>
    <row r="176" spans="1:2" ht="15" customHeight="1">
      <c r="A176" s="160" t="s">
        <v>188</v>
      </c>
      <c r="B176" s="166">
        <v>1666.7216700794086</v>
      </c>
    </row>
    <row r="177" spans="1:2" ht="15" customHeight="1">
      <c r="A177" s="161" t="s">
        <v>91</v>
      </c>
      <c r="B177" s="166">
        <v>1134.159716326225</v>
      </c>
    </row>
    <row r="178" spans="1:2" ht="15" customHeight="1">
      <c r="A178" s="161" t="s">
        <v>92</v>
      </c>
      <c r="B178" s="166">
        <v>0</v>
      </c>
    </row>
    <row r="179" spans="1:2" ht="15" customHeight="1">
      <c r="A179" s="161" t="s">
        <v>93</v>
      </c>
      <c r="B179" s="166">
        <v>0</v>
      </c>
    </row>
    <row r="180" spans="1:2" ht="15" customHeight="1">
      <c r="A180" s="161" t="s">
        <v>189</v>
      </c>
      <c r="B180" s="166">
        <v>36.161614143734703</v>
      </c>
    </row>
    <row r="181" spans="1:2" ht="15" customHeight="1">
      <c r="A181" s="161" t="s">
        <v>100</v>
      </c>
      <c r="B181" s="166">
        <v>0</v>
      </c>
    </row>
    <row r="182" spans="1:2" ht="15" customHeight="1">
      <c r="A182" s="161" t="s">
        <v>190</v>
      </c>
      <c r="B182" s="166">
        <v>496.40033960944913</v>
      </c>
    </row>
    <row r="183" spans="1:2" ht="15" customHeight="1">
      <c r="A183" s="160" t="s">
        <v>191</v>
      </c>
      <c r="B183" s="166">
        <v>4229.2651450831545</v>
      </c>
    </row>
    <row r="184" spans="1:2" ht="15" customHeight="1">
      <c r="A184" s="161" t="s">
        <v>91</v>
      </c>
      <c r="B184" s="166">
        <v>228.47565299905108</v>
      </c>
    </row>
    <row r="185" spans="1:2" ht="15" customHeight="1">
      <c r="A185" s="161" t="s">
        <v>92</v>
      </c>
      <c r="B185" s="166">
        <v>0</v>
      </c>
    </row>
    <row r="186" spans="1:2" ht="15" customHeight="1">
      <c r="A186" s="161" t="s">
        <v>93</v>
      </c>
      <c r="B186" s="166">
        <v>0</v>
      </c>
    </row>
    <row r="187" spans="1:2" ht="15" customHeight="1">
      <c r="A187" s="161" t="s">
        <v>1174</v>
      </c>
      <c r="B187" s="166">
        <v>49.311292014183685</v>
      </c>
    </row>
    <row r="188" spans="1:2" ht="15" customHeight="1">
      <c r="A188" s="161" t="s">
        <v>100</v>
      </c>
      <c r="B188" s="166">
        <v>0</v>
      </c>
    </row>
    <row r="189" spans="1:2" ht="15" customHeight="1">
      <c r="A189" s="161" t="s">
        <v>192</v>
      </c>
      <c r="B189" s="166">
        <v>3951.4782000699197</v>
      </c>
    </row>
    <row r="190" spans="1:2" ht="15" customHeight="1">
      <c r="A190" s="160" t="s">
        <v>193</v>
      </c>
      <c r="B190" s="166">
        <v>591.73550417020431</v>
      </c>
    </row>
    <row r="191" spans="1:2" ht="15" customHeight="1">
      <c r="A191" s="161" t="s">
        <v>91</v>
      </c>
      <c r="B191" s="166">
        <v>491.46921040803079</v>
      </c>
    </row>
    <row r="192" spans="1:2" ht="15" customHeight="1">
      <c r="A192" s="161" t="s">
        <v>92</v>
      </c>
      <c r="B192" s="166">
        <v>0</v>
      </c>
    </row>
    <row r="193" spans="1:2" ht="15" customHeight="1">
      <c r="A193" s="161" t="s">
        <v>93</v>
      </c>
      <c r="B193" s="166">
        <v>0</v>
      </c>
    </row>
    <row r="194" spans="1:2" ht="15" customHeight="1">
      <c r="A194" s="161" t="s">
        <v>194</v>
      </c>
      <c r="B194" s="166">
        <v>0</v>
      </c>
    </row>
    <row r="195" spans="1:2" ht="15" customHeight="1">
      <c r="A195" s="161" t="s">
        <v>195</v>
      </c>
      <c r="B195" s="166">
        <v>0</v>
      </c>
    </row>
    <row r="196" spans="1:2" ht="15" customHeight="1">
      <c r="A196" s="161" t="s">
        <v>100</v>
      </c>
      <c r="B196" s="166">
        <v>0</v>
      </c>
    </row>
    <row r="197" spans="1:2" ht="15" customHeight="1">
      <c r="A197" s="161" t="s">
        <v>196</v>
      </c>
      <c r="B197" s="166">
        <v>100.2662937621735</v>
      </c>
    </row>
    <row r="198" spans="1:2" ht="15" customHeight="1">
      <c r="A198" s="160" t="s">
        <v>197</v>
      </c>
      <c r="B198" s="166">
        <v>0</v>
      </c>
    </row>
    <row r="199" spans="1:2" ht="15" customHeight="1">
      <c r="A199" s="161" t="s">
        <v>91</v>
      </c>
      <c r="B199" s="166">
        <v>0</v>
      </c>
    </row>
    <row r="200" spans="1:2" ht="15" customHeight="1">
      <c r="A200" s="161" t="s">
        <v>92</v>
      </c>
      <c r="B200" s="166">
        <v>0</v>
      </c>
    </row>
    <row r="201" spans="1:2" ht="15" customHeight="1">
      <c r="A201" s="161" t="s">
        <v>93</v>
      </c>
      <c r="B201" s="166">
        <v>0</v>
      </c>
    </row>
    <row r="202" spans="1:2" ht="15" customHeight="1">
      <c r="A202" s="161" t="s">
        <v>100</v>
      </c>
      <c r="B202" s="166">
        <v>0</v>
      </c>
    </row>
    <row r="203" spans="1:2" ht="15" customHeight="1">
      <c r="A203" s="161" t="s">
        <v>198</v>
      </c>
      <c r="B203" s="166">
        <v>0</v>
      </c>
    </row>
    <row r="204" spans="1:2" ht="15" customHeight="1">
      <c r="A204" s="160" t="s">
        <v>199</v>
      </c>
      <c r="B204" s="166">
        <v>415.85856265294916</v>
      </c>
    </row>
    <row r="205" spans="1:2" ht="15" customHeight="1">
      <c r="A205" s="161" t="s">
        <v>91</v>
      </c>
      <c r="B205" s="166">
        <v>315.59226889077559</v>
      </c>
    </row>
    <row r="206" spans="1:2" ht="15" customHeight="1">
      <c r="A206" s="161" t="s">
        <v>92</v>
      </c>
      <c r="B206" s="166">
        <v>0</v>
      </c>
    </row>
    <row r="207" spans="1:2" ht="15" customHeight="1">
      <c r="A207" s="161" t="s">
        <v>93</v>
      </c>
      <c r="B207" s="166">
        <v>0</v>
      </c>
    </row>
    <row r="208" spans="1:2" ht="15" customHeight="1">
      <c r="A208" s="161" t="s">
        <v>100</v>
      </c>
      <c r="B208" s="166">
        <v>0</v>
      </c>
    </row>
    <row r="209" spans="1:2" ht="15" customHeight="1">
      <c r="A209" s="161" t="s">
        <v>200</v>
      </c>
      <c r="B209" s="166">
        <v>100.2662937621735</v>
      </c>
    </row>
    <row r="210" spans="1:2" ht="15" customHeight="1">
      <c r="A210" s="160" t="s">
        <v>201</v>
      </c>
      <c r="B210" s="166">
        <v>767.6124456874594</v>
      </c>
    </row>
    <row r="211" spans="1:2" ht="15" customHeight="1">
      <c r="A211" s="161" t="s">
        <v>91</v>
      </c>
      <c r="B211" s="166">
        <v>346.82275383309195</v>
      </c>
    </row>
    <row r="212" spans="1:2" ht="15" customHeight="1">
      <c r="A212" s="161" t="s">
        <v>92</v>
      </c>
      <c r="B212" s="166">
        <v>0</v>
      </c>
    </row>
    <row r="213" spans="1:2" ht="15" customHeight="1">
      <c r="A213" s="161" t="s">
        <v>93</v>
      </c>
      <c r="B213" s="166">
        <v>0</v>
      </c>
    </row>
    <row r="214" spans="1:2" ht="15" customHeight="1">
      <c r="A214" s="161" t="s">
        <v>1175</v>
      </c>
      <c r="B214" s="166">
        <v>0</v>
      </c>
    </row>
    <row r="215" spans="1:2" ht="15" customHeight="1">
      <c r="A215" s="161" t="s">
        <v>100</v>
      </c>
      <c r="B215" s="166">
        <v>0</v>
      </c>
    </row>
    <row r="216" spans="1:2" ht="15" customHeight="1">
      <c r="A216" s="161" t="s">
        <v>202</v>
      </c>
      <c r="B216" s="166">
        <v>420.7896918543675</v>
      </c>
    </row>
    <row r="217" spans="1:2" ht="15" customHeight="1">
      <c r="A217" s="160" t="s">
        <v>203</v>
      </c>
      <c r="B217" s="166">
        <v>8721.5238475752885</v>
      </c>
    </row>
    <row r="218" spans="1:2" ht="15" customHeight="1">
      <c r="A218" s="161" t="s">
        <v>91</v>
      </c>
      <c r="B218" s="166">
        <v>6334.8573140887984</v>
      </c>
    </row>
    <row r="219" spans="1:2" ht="15" customHeight="1">
      <c r="A219" s="161" t="s">
        <v>92</v>
      </c>
      <c r="B219" s="166">
        <v>0</v>
      </c>
    </row>
    <row r="220" spans="1:2" ht="15" customHeight="1">
      <c r="A220" s="161" t="s">
        <v>93</v>
      </c>
      <c r="B220" s="166">
        <v>0</v>
      </c>
    </row>
    <row r="221" spans="1:2" ht="15" customHeight="1">
      <c r="A221" s="161" t="s">
        <v>1176</v>
      </c>
      <c r="B221" s="166">
        <v>0</v>
      </c>
    </row>
    <row r="222" spans="1:2" ht="15" customHeight="1">
      <c r="A222" s="161" t="s">
        <v>1177</v>
      </c>
      <c r="B222" s="166">
        <v>621.32227937871448</v>
      </c>
    </row>
    <row r="223" spans="1:2" ht="15" customHeight="1">
      <c r="A223" s="161" t="s">
        <v>132</v>
      </c>
      <c r="B223" s="166">
        <v>0</v>
      </c>
    </row>
    <row r="224" spans="1:2" ht="15" customHeight="1">
      <c r="A224" s="161" t="s">
        <v>1178</v>
      </c>
      <c r="B224" s="166">
        <v>16.437097338061228</v>
      </c>
    </row>
    <row r="225" spans="1:2" ht="15" customHeight="1">
      <c r="A225" s="161" t="s">
        <v>204</v>
      </c>
      <c r="B225" s="166">
        <v>24.655646007091843</v>
      </c>
    </row>
    <row r="226" spans="1:2" ht="15" customHeight="1">
      <c r="A226" s="161" t="s">
        <v>205</v>
      </c>
      <c r="B226" s="166">
        <v>0</v>
      </c>
    </row>
    <row r="227" spans="1:2" ht="15" customHeight="1">
      <c r="A227" s="161" t="s">
        <v>206</v>
      </c>
      <c r="B227" s="166">
        <v>0</v>
      </c>
    </row>
    <row r="228" spans="1:2" ht="15" customHeight="1">
      <c r="A228" s="161" t="s">
        <v>1179</v>
      </c>
      <c r="B228" s="166">
        <v>75.610647755081658</v>
      </c>
    </row>
    <row r="229" spans="1:2" ht="15" customHeight="1">
      <c r="A229" s="161" t="s">
        <v>1180</v>
      </c>
      <c r="B229" s="166">
        <v>49.311292014183685</v>
      </c>
    </row>
    <row r="230" spans="1:2" ht="15" customHeight="1">
      <c r="A230" s="161" t="s">
        <v>100</v>
      </c>
      <c r="B230" s="166">
        <v>1142.3782649952554</v>
      </c>
    </row>
    <row r="231" spans="1:2" ht="15" customHeight="1">
      <c r="A231" s="161" t="s">
        <v>207</v>
      </c>
      <c r="B231" s="166">
        <v>456.95130599810216</v>
      </c>
    </row>
    <row r="232" spans="1:2" ht="15" customHeight="1">
      <c r="A232" s="160" t="s">
        <v>208</v>
      </c>
      <c r="B232" s="166">
        <v>2518.1633121909804</v>
      </c>
    </row>
    <row r="233" spans="1:2" ht="15" customHeight="1">
      <c r="A233" s="161" t="s">
        <v>209</v>
      </c>
      <c r="B233" s="166">
        <v>0</v>
      </c>
    </row>
    <row r="234" spans="1:2" ht="15" customHeight="1">
      <c r="A234" s="161" t="s">
        <v>210</v>
      </c>
      <c r="B234" s="166">
        <v>2518.1633121909804</v>
      </c>
    </row>
    <row r="235" spans="1:2" ht="15" customHeight="1">
      <c r="A235" s="160" t="s">
        <v>211</v>
      </c>
      <c r="B235" s="166"/>
    </row>
    <row r="236" spans="1:2" ht="15" customHeight="1">
      <c r="A236" s="160" t="s">
        <v>212</v>
      </c>
      <c r="B236" s="166"/>
    </row>
    <row r="237" spans="1:2" ht="15" customHeight="1">
      <c r="A237" s="161" t="s">
        <v>91</v>
      </c>
      <c r="B237" s="166"/>
    </row>
    <row r="238" spans="1:2" ht="15" customHeight="1">
      <c r="A238" s="161" t="s">
        <v>92</v>
      </c>
      <c r="B238" s="166"/>
    </row>
    <row r="239" spans="1:2" ht="15" customHeight="1">
      <c r="A239" s="161" t="s">
        <v>93</v>
      </c>
      <c r="B239" s="166"/>
    </row>
    <row r="240" spans="1:2" ht="15" customHeight="1">
      <c r="A240" s="161" t="s">
        <v>186</v>
      </c>
      <c r="B240" s="166"/>
    </row>
    <row r="241" spans="1:2" ht="15" customHeight="1">
      <c r="A241" s="161" t="s">
        <v>100</v>
      </c>
      <c r="B241" s="166"/>
    </row>
    <row r="242" spans="1:2" ht="15" customHeight="1">
      <c r="A242" s="161" t="s">
        <v>213</v>
      </c>
      <c r="B242" s="166"/>
    </row>
    <row r="243" spans="1:2" ht="15" customHeight="1">
      <c r="A243" s="160" t="s">
        <v>214</v>
      </c>
      <c r="B243" s="166"/>
    </row>
    <row r="244" spans="1:2" ht="15" customHeight="1">
      <c r="A244" s="161" t="s">
        <v>215</v>
      </c>
      <c r="B244" s="166"/>
    </row>
    <row r="245" spans="1:2" ht="15" customHeight="1">
      <c r="A245" s="161" t="s">
        <v>216</v>
      </c>
      <c r="B245" s="166"/>
    </row>
    <row r="246" spans="1:2" ht="15" customHeight="1">
      <c r="A246" s="160" t="s">
        <v>217</v>
      </c>
      <c r="B246" s="166"/>
    </row>
    <row r="247" spans="1:2" ht="15" customHeight="1">
      <c r="A247" s="161" t="s">
        <v>218</v>
      </c>
      <c r="B247" s="166"/>
    </row>
    <row r="248" spans="1:2" ht="15" customHeight="1">
      <c r="A248" s="161" t="s">
        <v>219</v>
      </c>
      <c r="B248" s="166"/>
    </row>
    <row r="249" spans="1:2" ht="15" customHeight="1">
      <c r="A249" s="160" t="s">
        <v>220</v>
      </c>
      <c r="B249" s="166"/>
    </row>
    <row r="250" spans="1:2" ht="15" customHeight="1">
      <c r="A250" s="161" t="s">
        <v>221</v>
      </c>
      <c r="B250" s="166"/>
    </row>
    <row r="251" spans="1:2" ht="15" customHeight="1">
      <c r="A251" s="161" t="s">
        <v>222</v>
      </c>
      <c r="B251" s="166"/>
    </row>
    <row r="252" spans="1:2" ht="15" customHeight="1">
      <c r="A252" s="161" t="s">
        <v>223</v>
      </c>
      <c r="B252" s="166"/>
    </row>
    <row r="253" spans="1:2" ht="15" customHeight="1">
      <c r="A253" s="161" t="s">
        <v>224</v>
      </c>
      <c r="B253" s="166"/>
    </row>
    <row r="254" spans="1:2" ht="15" customHeight="1">
      <c r="A254" s="161" t="s">
        <v>225</v>
      </c>
      <c r="B254" s="166"/>
    </row>
    <row r="255" spans="1:2" ht="15" customHeight="1">
      <c r="A255" s="160" t="s">
        <v>226</v>
      </c>
      <c r="B255" s="166"/>
    </row>
    <row r="256" spans="1:2" ht="15" customHeight="1">
      <c r="A256" s="161" t="s">
        <v>227</v>
      </c>
      <c r="B256" s="166"/>
    </row>
    <row r="257" spans="1:2" ht="15" customHeight="1">
      <c r="A257" s="161" t="s">
        <v>228</v>
      </c>
      <c r="B257" s="166"/>
    </row>
    <row r="258" spans="1:2" ht="15" customHeight="1">
      <c r="A258" s="161" t="s">
        <v>1181</v>
      </c>
      <c r="B258" s="166"/>
    </row>
    <row r="259" spans="1:2" ht="15" customHeight="1">
      <c r="A259" s="161" t="s">
        <v>229</v>
      </c>
      <c r="B259" s="166"/>
    </row>
    <row r="260" spans="1:2" ht="15" customHeight="1">
      <c r="A260" s="160" t="s">
        <v>230</v>
      </c>
      <c r="B260" s="166"/>
    </row>
    <row r="261" spans="1:2" ht="15" customHeight="1">
      <c r="A261" s="161" t="s">
        <v>231</v>
      </c>
      <c r="B261" s="166"/>
    </row>
    <row r="262" spans="1:2" ht="15" customHeight="1">
      <c r="A262" s="160" t="s">
        <v>232</v>
      </c>
      <c r="B262" s="166"/>
    </row>
    <row r="263" spans="1:2" ht="15" customHeight="1">
      <c r="A263" s="161" t="s">
        <v>233</v>
      </c>
      <c r="B263" s="166"/>
    </row>
    <row r="264" spans="1:2" ht="15" customHeight="1">
      <c r="A264" s="161" t="s">
        <v>234</v>
      </c>
      <c r="B264" s="166"/>
    </row>
    <row r="265" spans="1:2" ht="15" customHeight="1">
      <c r="A265" s="161" t="s">
        <v>235</v>
      </c>
      <c r="B265" s="166"/>
    </row>
    <row r="266" spans="1:2" ht="15" customHeight="1">
      <c r="A266" s="161" t="s">
        <v>236</v>
      </c>
      <c r="B266" s="166"/>
    </row>
    <row r="267" spans="1:2" ht="15" customHeight="1">
      <c r="A267" s="160" t="s">
        <v>237</v>
      </c>
      <c r="B267" s="166"/>
    </row>
    <row r="268" spans="1:2" ht="15" customHeight="1">
      <c r="A268" s="161" t="s">
        <v>91</v>
      </c>
      <c r="B268" s="166"/>
    </row>
    <row r="269" spans="1:2" ht="15" customHeight="1">
      <c r="A269" s="161" t="s">
        <v>92</v>
      </c>
      <c r="B269" s="166"/>
    </row>
    <row r="270" spans="1:2" ht="15" customHeight="1">
      <c r="A270" s="161" t="s">
        <v>93</v>
      </c>
      <c r="B270" s="166"/>
    </row>
    <row r="271" spans="1:2" ht="15" customHeight="1">
      <c r="A271" s="161" t="s">
        <v>100</v>
      </c>
      <c r="B271" s="166"/>
    </row>
    <row r="272" spans="1:2" ht="15" customHeight="1">
      <c r="A272" s="161" t="s">
        <v>238</v>
      </c>
      <c r="B272" s="166"/>
    </row>
    <row r="273" spans="1:2" ht="15" customHeight="1">
      <c r="A273" s="160" t="s">
        <v>239</v>
      </c>
      <c r="B273" s="166"/>
    </row>
    <row r="274" spans="1:2" ht="15" customHeight="1">
      <c r="A274" s="160" t="s">
        <v>240</v>
      </c>
      <c r="B274" s="166"/>
    </row>
    <row r="275" spans="1:2" ht="15" customHeight="1">
      <c r="A275" s="160" t="s">
        <v>241</v>
      </c>
      <c r="B275" s="166">
        <v>1596</v>
      </c>
    </row>
    <row r="276" spans="1:2" ht="15" customHeight="1">
      <c r="A276" s="160" t="s">
        <v>242</v>
      </c>
      <c r="B276" s="166">
        <v>588.43254376930997</v>
      </c>
    </row>
    <row r="277" spans="1:2" ht="15" customHeight="1">
      <c r="A277" s="161" t="s">
        <v>243</v>
      </c>
      <c r="B277" s="166">
        <v>588.43254376930997</v>
      </c>
    </row>
    <row r="278" spans="1:2" ht="15" customHeight="1">
      <c r="A278" s="160" t="s">
        <v>244</v>
      </c>
      <c r="B278" s="166">
        <v>0</v>
      </c>
    </row>
    <row r="279" spans="1:2" ht="15" customHeight="1">
      <c r="A279" s="161" t="s">
        <v>245</v>
      </c>
      <c r="B279" s="166">
        <v>0</v>
      </c>
    </row>
    <row r="280" spans="1:2" ht="15" customHeight="1">
      <c r="A280" s="160" t="s">
        <v>246</v>
      </c>
      <c r="B280" s="166">
        <v>0</v>
      </c>
    </row>
    <row r="281" spans="1:2" ht="15" customHeight="1">
      <c r="A281" s="161" t="s">
        <v>247</v>
      </c>
      <c r="B281" s="166">
        <v>0</v>
      </c>
    </row>
    <row r="282" spans="1:2" ht="15" customHeight="1">
      <c r="A282" s="160" t="s">
        <v>248</v>
      </c>
      <c r="B282" s="166">
        <v>678.83419155509785</v>
      </c>
    </row>
    <row r="283" spans="1:2" ht="15" customHeight="1">
      <c r="A283" s="161" t="s">
        <v>249</v>
      </c>
      <c r="B283" s="166">
        <v>105.19464469618948</v>
      </c>
    </row>
    <row r="284" spans="1:2" ht="15" customHeight="1">
      <c r="A284" s="161" t="s">
        <v>250</v>
      </c>
      <c r="B284" s="166">
        <v>32.873326467559217</v>
      </c>
    </row>
    <row r="285" spans="1:2" ht="15" customHeight="1">
      <c r="A285" s="161" t="s">
        <v>251</v>
      </c>
      <c r="B285" s="166">
        <v>532.54788877445924</v>
      </c>
    </row>
    <row r="286" spans="1:2" ht="15" customHeight="1">
      <c r="A286" s="161" t="s">
        <v>252</v>
      </c>
      <c r="B286" s="166">
        <v>8.2183316168898042</v>
      </c>
    </row>
    <row r="287" spans="1:2" ht="15" customHeight="1">
      <c r="A287" s="161" t="s">
        <v>253</v>
      </c>
      <c r="B287" s="166">
        <v>0</v>
      </c>
    </row>
    <row r="288" spans="1:2" ht="15" customHeight="1">
      <c r="A288" s="161" t="s">
        <v>254</v>
      </c>
      <c r="B288" s="166">
        <v>0</v>
      </c>
    </row>
    <row r="289" spans="1:2" ht="15" customHeight="1">
      <c r="A289" s="161" t="s">
        <v>255</v>
      </c>
      <c r="B289" s="166">
        <v>0</v>
      </c>
    </row>
    <row r="290" spans="1:2" ht="15" customHeight="1">
      <c r="A290" s="161" t="s">
        <v>256</v>
      </c>
      <c r="B290" s="166">
        <v>0</v>
      </c>
    </row>
    <row r="291" spans="1:2" ht="15" customHeight="1">
      <c r="A291" s="161" t="s">
        <v>257</v>
      </c>
      <c r="B291" s="166">
        <v>0</v>
      </c>
    </row>
    <row r="292" spans="1:2" ht="15" customHeight="1">
      <c r="A292" s="160" t="s">
        <v>258</v>
      </c>
      <c r="B292" s="166">
        <v>328.73326467559218</v>
      </c>
    </row>
    <row r="293" spans="1:2" ht="15" customHeight="1">
      <c r="A293" s="161" t="s">
        <v>259</v>
      </c>
      <c r="B293" s="166">
        <v>328.73326467559218</v>
      </c>
    </row>
    <row r="294" spans="1:2" ht="15" customHeight="1">
      <c r="A294" s="160" t="s">
        <v>260</v>
      </c>
      <c r="B294" s="166">
        <v>67098</v>
      </c>
    </row>
    <row r="295" spans="1:2" ht="15" customHeight="1">
      <c r="A295" s="160" t="s">
        <v>261</v>
      </c>
      <c r="B295" s="166"/>
    </row>
    <row r="296" spans="1:2" ht="15" customHeight="1">
      <c r="A296" s="161" t="s">
        <v>262</v>
      </c>
      <c r="B296" s="166"/>
    </row>
    <row r="297" spans="1:2" ht="15" customHeight="1">
      <c r="A297" s="161" t="s">
        <v>263</v>
      </c>
      <c r="B297" s="166"/>
    </row>
    <row r="298" spans="1:2" ht="15" customHeight="1">
      <c r="A298" s="160" t="s">
        <v>264</v>
      </c>
      <c r="B298" s="166">
        <v>60279.879326817078</v>
      </c>
    </row>
    <row r="299" spans="1:2" ht="15" customHeight="1">
      <c r="A299" s="161" t="s">
        <v>91</v>
      </c>
      <c r="B299" s="166">
        <v>27759.021680017639</v>
      </c>
    </row>
    <row r="300" spans="1:2" ht="15" customHeight="1">
      <c r="A300" s="161" t="s">
        <v>92</v>
      </c>
      <c r="B300" s="166">
        <v>2025.0541632983025</v>
      </c>
    </row>
    <row r="301" spans="1:2" ht="15" customHeight="1">
      <c r="A301" s="161" t="s">
        <v>93</v>
      </c>
      <c r="B301" s="166">
        <v>0</v>
      </c>
    </row>
    <row r="302" spans="1:2" ht="15" customHeight="1">
      <c r="A302" s="162" t="s">
        <v>132</v>
      </c>
      <c r="B302" s="166">
        <v>2541.1799808921878</v>
      </c>
    </row>
    <row r="303" spans="1:2" ht="15" customHeight="1">
      <c r="A303" s="161" t="s">
        <v>265</v>
      </c>
      <c r="B303" s="166">
        <v>4876.895862423753</v>
      </c>
    </row>
    <row r="304" spans="1:2" ht="15" customHeight="1">
      <c r="A304" s="161" t="s">
        <v>266</v>
      </c>
      <c r="B304" s="166">
        <v>15256.942162122437</v>
      </c>
    </row>
    <row r="305" spans="1:2" ht="15" customHeight="1">
      <c r="A305" s="161" t="s">
        <v>1182</v>
      </c>
      <c r="B305" s="166">
        <v>0</v>
      </c>
    </row>
    <row r="306" spans="1:2" ht="15" customHeight="1">
      <c r="A306" s="161" t="s">
        <v>1183</v>
      </c>
      <c r="B306" s="166">
        <v>0</v>
      </c>
    </row>
    <row r="307" spans="1:2" ht="15" customHeight="1">
      <c r="A307" s="161" t="s">
        <v>100</v>
      </c>
      <c r="B307" s="166">
        <v>0</v>
      </c>
    </row>
    <row r="308" spans="1:2" ht="15" customHeight="1">
      <c r="A308" s="161" t="s">
        <v>267</v>
      </c>
      <c r="B308" s="166">
        <v>7820.7854780627622</v>
      </c>
    </row>
    <row r="309" spans="1:2" ht="15" customHeight="1">
      <c r="A309" s="160" t="s">
        <v>268</v>
      </c>
      <c r="B309" s="166">
        <v>982.94025134122148</v>
      </c>
    </row>
    <row r="310" spans="1:2" ht="15" customHeight="1">
      <c r="A310" s="161" t="s">
        <v>91</v>
      </c>
      <c r="B310" s="166">
        <v>0</v>
      </c>
    </row>
    <row r="311" spans="1:2" ht="15" customHeight="1">
      <c r="A311" s="161" t="s">
        <v>92</v>
      </c>
      <c r="B311" s="166">
        <v>0</v>
      </c>
    </row>
    <row r="312" spans="1:2" ht="15" customHeight="1">
      <c r="A312" s="161" t="s">
        <v>93</v>
      </c>
      <c r="B312" s="166">
        <v>0</v>
      </c>
    </row>
    <row r="313" spans="1:2" ht="15" customHeight="1">
      <c r="A313" s="161" t="s">
        <v>269</v>
      </c>
      <c r="B313" s="166">
        <v>887.60490923789223</v>
      </c>
    </row>
    <row r="314" spans="1:2" ht="15" customHeight="1">
      <c r="A314" s="161" t="s">
        <v>100</v>
      </c>
      <c r="B314" s="166">
        <v>0</v>
      </c>
    </row>
    <row r="315" spans="1:2" ht="15" customHeight="1">
      <c r="A315" s="161" t="s">
        <v>270</v>
      </c>
      <c r="B315" s="166">
        <v>95.335342103329168</v>
      </c>
    </row>
    <row r="316" spans="1:2" ht="15" customHeight="1">
      <c r="A316" s="160" t="s">
        <v>271</v>
      </c>
      <c r="B316" s="166">
        <v>220.25751451458808</v>
      </c>
    </row>
    <row r="317" spans="1:2" ht="15" customHeight="1">
      <c r="A317" s="161" t="s">
        <v>91</v>
      </c>
      <c r="B317" s="166">
        <v>8.2185639744249279</v>
      </c>
    </row>
    <row r="318" spans="1:2" ht="15" customHeight="1">
      <c r="A318" s="161" t="s">
        <v>92</v>
      </c>
      <c r="B318" s="166">
        <v>0</v>
      </c>
    </row>
    <row r="319" spans="1:2" ht="15" customHeight="1">
      <c r="A319" s="161" t="s">
        <v>93</v>
      </c>
      <c r="B319" s="166">
        <v>0</v>
      </c>
    </row>
    <row r="320" spans="1:2" ht="15" customHeight="1">
      <c r="A320" s="161" t="s">
        <v>272</v>
      </c>
      <c r="B320" s="166">
        <v>0</v>
      </c>
    </row>
    <row r="321" spans="1:2" ht="15" customHeight="1">
      <c r="A321" s="161" t="s">
        <v>273</v>
      </c>
      <c r="B321" s="166">
        <v>0</v>
      </c>
    </row>
    <row r="322" spans="1:2" ht="15" customHeight="1">
      <c r="A322" s="161" t="s">
        <v>100</v>
      </c>
      <c r="B322" s="166">
        <v>0</v>
      </c>
    </row>
    <row r="323" spans="1:2" ht="15" customHeight="1">
      <c r="A323" s="161" t="s">
        <v>274</v>
      </c>
      <c r="B323" s="166">
        <v>212.03895054016314</v>
      </c>
    </row>
    <row r="324" spans="1:2" ht="15" customHeight="1">
      <c r="A324" s="160" t="s">
        <v>275</v>
      </c>
      <c r="B324" s="166">
        <v>111.77247005217902</v>
      </c>
    </row>
    <row r="325" spans="1:2" ht="15" customHeight="1">
      <c r="A325" s="161" t="s">
        <v>91</v>
      </c>
      <c r="B325" s="166">
        <v>11.5059895641949</v>
      </c>
    </row>
    <row r="326" spans="1:2" ht="15" customHeight="1">
      <c r="A326" s="161" t="s">
        <v>92</v>
      </c>
      <c r="B326" s="166">
        <v>0</v>
      </c>
    </row>
    <row r="327" spans="1:2" ht="15" customHeight="1">
      <c r="A327" s="161" t="s">
        <v>93</v>
      </c>
      <c r="B327" s="166">
        <v>0</v>
      </c>
    </row>
    <row r="328" spans="1:2" ht="15" customHeight="1">
      <c r="A328" s="161" t="s">
        <v>276</v>
      </c>
      <c r="B328" s="166">
        <v>0</v>
      </c>
    </row>
    <row r="329" spans="1:2" ht="15" customHeight="1">
      <c r="A329" s="161" t="s">
        <v>277</v>
      </c>
      <c r="B329" s="166">
        <v>0</v>
      </c>
    </row>
    <row r="330" spans="1:2" ht="15" customHeight="1">
      <c r="A330" s="161" t="s">
        <v>278</v>
      </c>
      <c r="B330" s="166">
        <v>0</v>
      </c>
    </row>
    <row r="331" spans="1:2" ht="15" customHeight="1">
      <c r="A331" s="161" t="s">
        <v>100</v>
      </c>
      <c r="B331" s="166">
        <v>0</v>
      </c>
    </row>
    <row r="332" spans="1:2" ht="15" customHeight="1">
      <c r="A332" s="161" t="s">
        <v>279</v>
      </c>
      <c r="B332" s="166">
        <v>100.26648048798413</v>
      </c>
    </row>
    <row r="333" spans="1:2" ht="15" customHeight="1">
      <c r="A333" s="160" t="s">
        <v>280</v>
      </c>
      <c r="B333" s="166">
        <v>2223.9434114793853</v>
      </c>
    </row>
    <row r="334" spans="1:2" ht="15" customHeight="1">
      <c r="A334" s="161" t="s">
        <v>91</v>
      </c>
      <c r="B334" s="166">
        <v>1630.5630925259059</v>
      </c>
    </row>
    <row r="335" spans="1:2" ht="15" customHeight="1">
      <c r="A335" s="161" t="s">
        <v>92</v>
      </c>
      <c r="B335" s="166">
        <v>24.655691923274787</v>
      </c>
    </row>
    <row r="336" spans="1:2" ht="15" customHeight="1">
      <c r="A336" s="161" t="s">
        <v>93</v>
      </c>
      <c r="B336" s="166">
        <v>0</v>
      </c>
    </row>
    <row r="337" spans="1:2" ht="15" customHeight="1">
      <c r="A337" s="161" t="s">
        <v>281</v>
      </c>
      <c r="B337" s="166">
        <v>0</v>
      </c>
    </row>
    <row r="338" spans="1:2" ht="15" customHeight="1">
      <c r="A338" s="161" t="s">
        <v>282</v>
      </c>
      <c r="B338" s="166">
        <v>73.967075769824348</v>
      </c>
    </row>
    <row r="339" spans="1:2" ht="15" customHeight="1">
      <c r="A339" s="161" t="s">
        <v>1184</v>
      </c>
      <c r="B339" s="166">
        <v>0</v>
      </c>
    </row>
    <row r="340" spans="1:2" ht="15" customHeight="1">
      <c r="A340" s="161" t="s">
        <v>1185</v>
      </c>
      <c r="B340" s="166">
        <v>274.50003674579261</v>
      </c>
    </row>
    <row r="341" spans="1:2" ht="15" customHeight="1">
      <c r="A341" s="161" t="s">
        <v>283</v>
      </c>
      <c r="B341" s="166">
        <v>0</v>
      </c>
    </row>
    <row r="342" spans="1:2" ht="15" customHeight="1">
      <c r="A342" s="161" t="s">
        <v>284</v>
      </c>
      <c r="B342" s="166">
        <v>0</v>
      </c>
    </row>
    <row r="343" spans="1:2" ht="15" customHeight="1">
      <c r="A343" s="161" t="s">
        <v>285</v>
      </c>
      <c r="B343" s="166">
        <v>0</v>
      </c>
    </row>
    <row r="344" spans="1:2" ht="15" customHeight="1">
      <c r="A344" s="161" t="s">
        <v>132</v>
      </c>
      <c r="B344" s="166">
        <v>0</v>
      </c>
    </row>
    <row r="345" spans="1:2" ht="15" customHeight="1">
      <c r="A345" s="161" t="s">
        <v>100</v>
      </c>
      <c r="B345" s="166">
        <v>6.5748511795399427</v>
      </c>
    </row>
    <row r="346" spans="1:2" ht="15" customHeight="1">
      <c r="A346" s="161" t="s">
        <v>286</v>
      </c>
      <c r="B346" s="166">
        <v>213.68266333504812</v>
      </c>
    </row>
    <row r="347" spans="1:2" ht="15" customHeight="1">
      <c r="A347" s="160" t="s">
        <v>287</v>
      </c>
      <c r="B347" s="166">
        <v>0</v>
      </c>
    </row>
    <row r="348" spans="1:2" ht="15" customHeight="1">
      <c r="A348" s="161" t="s">
        <v>91</v>
      </c>
      <c r="B348" s="166">
        <v>0</v>
      </c>
    </row>
    <row r="349" spans="1:2" ht="15" customHeight="1">
      <c r="A349" s="161" t="s">
        <v>92</v>
      </c>
      <c r="B349" s="166">
        <v>0</v>
      </c>
    </row>
    <row r="350" spans="1:2" ht="15" customHeight="1">
      <c r="A350" s="161" t="s">
        <v>93</v>
      </c>
      <c r="B350" s="166">
        <v>0</v>
      </c>
    </row>
    <row r="351" spans="1:2" ht="15" customHeight="1">
      <c r="A351" s="161" t="s">
        <v>288</v>
      </c>
      <c r="B351" s="166">
        <v>0</v>
      </c>
    </row>
    <row r="352" spans="1:2" ht="15" customHeight="1">
      <c r="A352" s="161" t="s">
        <v>289</v>
      </c>
      <c r="B352" s="166">
        <v>0</v>
      </c>
    </row>
    <row r="353" spans="1:2" ht="15" customHeight="1">
      <c r="A353" s="161" t="s">
        <v>290</v>
      </c>
      <c r="B353" s="166">
        <v>0</v>
      </c>
    </row>
    <row r="354" spans="1:2" ht="15" customHeight="1">
      <c r="A354" s="161" t="s">
        <v>132</v>
      </c>
      <c r="B354" s="166">
        <v>0</v>
      </c>
    </row>
    <row r="355" spans="1:2" ht="15" customHeight="1">
      <c r="A355" s="161" t="s">
        <v>100</v>
      </c>
      <c r="B355" s="166">
        <v>0</v>
      </c>
    </row>
    <row r="356" spans="1:2" ht="15" customHeight="1">
      <c r="A356" s="161" t="s">
        <v>291</v>
      </c>
      <c r="B356" s="166">
        <v>0</v>
      </c>
    </row>
    <row r="357" spans="1:2" ht="15" customHeight="1">
      <c r="A357" s="160" t="s">
        <v>292</v>
      </c>
      <c r="B357" s="166">
        <v>2947.1770412287797</v>
      </c>
    </row>
    <row r="358" spans="1:2" ht="15" customHeight="1">
      <c r="A358" s="161" t="s">
        <v>91</v>
      </c>
      <c r="B358" s="166">
        <v>2286.404497685015</v>
      </c>
    </row>
    <row r="359" spans="1:2" ht="15" customHeight="1">
      <c r="A359" s="161" t="s">
        <v>92</v>
      </c>
      <c r="B359" s="166">
        <v>0</v>
      </c>
    </row>
    <row r="360" spans="1:2" ht="15" customHeight="1">
      <c r="A360" s="161" t="s">
        <v>93</v>
      </c>
      <c r="B360" s="166">
        <v>0</v>
      </c>
    </row>
    <row r="361" spans="1:2" ht="15" customHeight="1">
      <c r="A361" s="161" t="s">
        <v>293</v>
      </c>
      <c r="B361" s="166">
        <v>197.2455353861983</v>
      </c>
    </row>
    <row r="362" spans="1:2" ht="15" customHeight="1">
      <c r="A362" s="161" t="s">
        <v>294</v>
      </c>
      <c r="B362" s="166">
        <v>0</v>
      </c>
    </row>
    <row r="363" spans="1:2" ht="15" customHeight="1">
      <c r="A363" s="161" t="s">
        <v>295</v>
      </c>
      <c r="B363" s="166">
        <v>405.99706033659146</v>
      </c>
    </row>
    <row r="364" spans="1:2" ht="15" customHeight="1">
      <c r="A364" s="161" t="s">
        <v>132</v>
      </c>
      <c r="B364" s="166">
        <v>0</v>
      </c>
    </row>
    <row r="365" spans="1:2" ht="15" customHeight="1">
      <c r="A365" s="161" t="s">
        <v>100</v>
      </c>
      <c r="B365" s="166">
        <v>0</v>
      </c>
    </row>
    <row r="366" spans="1:2" ht="15" customHeight="1">
      <c r="A366" s="161" t="s">
        <v>296</v>
      </c>
      <c r="B366" s="166">
        <v>57.529947820974499</v>
      </c>
    </row>
    <row r="367" spans="1:2" ht="15" customHeight="1">
      <c r="A367" s="163" t="s">
        <v>297</v>
      </c>
      <c r="B367" s="166">
        <v>0</v>
      </c>
    </row>
    <row r="368" spans="1:2" ht="15" customHeight="1">
      <c r="A368" s="161" t="s">
        <v>91</v>
      </c>
      <c r="B368" s="166">
        <v>0</v>
      </c>
    </row>
    <row r="369" spans="1:2" ht="15" customHeight="1">
      <c r="A369" s="161" t="s">
        <v>92</v>
      </c>
      <c r="B369" s="166">
        <v>0</v>
      </c>
    </row>
    <row r="370" spans="1:2" ht="15" customHeight="1">
      <c r="A370" s="161" t="s">
        <v>93</v>
      </c>
      <c r="B370" s="166">
        <v>0</v>
      </c>
    </row>
    <row r="371" spans="1:2" ht="15" customHeight="1">
      <c r="A371" s="161" t="s">
        <v>298</v>
      </c>
      <c r="B371" s="166">
        <v>0</v>
      </c>
    </row>
    <row r="372" spans="1:2" ht="15" customHeight="1">
      <c r="A372" s="161" t="s">
        <v>299</v>
      </c>
      <c r="B372" s="166">
        <v>0</v>
      </c>
    </row>
    <row r="373" spans="1:2" ht="15" customHeight="1">
      <c r="A373" s="161" t="s">
        <v>100</v>
      </c>
      <c r="B373" s="166">
        <v>0</v>
      </c>
    </row>
    <row r="374" spans="1:2" ht="15" customHeight="1">
      <c r="A374" s="161" t="s">
        <v>300</v>
      </c>
      <c r="B374" s="166">
        <v>0</v>
      </c>
    </row>
    <row r="375" spans="1:2" ht="15" customHeight="1">
      <c r="A375" s="160" t="s">
        <v>301</v>
      </c>
      <c r="B375" s="166">
        <v>0</v>
      </c>
    </row>
    <row r="376" spans="1:2" ht="15" customHeight="1">
      <c r="A376" s="161" t="s">
        <v>91</v>
      </c>
      <c r="B376" s="166">
        <v>0</v>
      </c>
    </row>
    <row r="377" spans="1:2" ht="15" customHeight="1">
      <c r="A377" s="161" t="s">
        <v>92</v>
      </c>
      <c r="B377" s="166">
        <v>0</v>
      </c>
    </row>
    <row r="378" spans="1:2" ht="15" customHeight="1">
      <c r="A378" s="161" t="s">
        <v>132</v>
      </c>
      <c r="B378" s="166">
        <v>0</v>
      </c>
    </row>
    <row r="379" spans="1:2" ht="15" customHeight="1">
      <c r="A379" s="161" t="s">
        <v>302</v>
      </c>
      <c r="B379" s="166">
        <v>0</v>
      </c>
    </row>
    <row r="380" spans="1:2" ht="15" customHeight="1">
      <c r="A380" s="161" t="s">
        <v>303</v>
      </c>
      <c r="B380" s="166">
        <v>0</v>
      </c>
    </row>
    <row r="381" spans="1:2" ht="15" customHeight="1">
      <c r="A381" s="160" t="s">
        <v>304</v>
      </c>
      <c r="B381" s="166">
        <v>332.02998456676715</v>
      </c>
    </row>
    <row r="382" spans="1:2" ht="15" customHeight="1">
      <c r="A382" s="161" t="s">
        <v>1186</v>
      </c>
      <c r="B382" s="166">
        <v>0</v>
      </c>
    </row>
    <row r="383" spans="1:2" ht="15" customHeight="1">
      <c r="A383" s="161" t="s">
        <v>305</v>
      </c>
      <c r="B383" s="166">
        <v>332.02998456676715</v>
      </c>
    </row>
    <row r="384" spans="1:2" ht="15" customHeight="1">
      <c r="A384" s="160" t="s">
        <v>306</v>
      </c>
      <c r="B384" s="166">
        <v>113849</v>
      </c>
    </row>
    <row r="385" spans="1:2" ht="15" customHeight="1">
      <c r="A385" s="160" t="s">
        <v>307</v>
      </c>
      <c r="B385" s="166">
        <v>2915.9598342549416</v>
      </c>
    </row>
    <row r="386" spans="1:2" ht="15" customHeight="1">
      <c r="A386" s="161" t="s">
        <v>91</v>
      </c>
      <c r="B386" s="166">
        <v>1303.4702077588322</v>
      </c>
    </row>
    <row r="387" spans="1:2" ht="15" customHeight="1">
      <c r="A387" s="161" t="s">
        <v>92</v>
      </c>
      <c r="B387" s="166">
        <v>0</v>
      </c>
    </row>
    <row r="388" spans="1:2" ht="15" customHeight="1">
      <c r="A388" s="161" t="s">
        <v>93</v>
      </c>
      <c r="B388" s="166">
        <v>0</v>
      </c>
    </row>
    <row r="389" spans="1:2" ht="15" customHeight="1">
      <c r="A389" s="161" t="s">
        <v>308</v>
      </c>
      <c r="B389" s="166">
        <v>1612.4896264961089</v>
      </c>
    </row>
    <row r="390" spans="1:2" ht="15" customHeight="1">
      <c r="A390" s="160" t="s">
        <v>309</v>
      </c>
      <c r="B390" s="166">
        <v>55038.33094148391</v>
      </c>
    </row>
    <row r="391" spans="1:2" ht="15" customHeight="1">
      <c r="A391" s="161" t="s">
        <v>310</v>
      </c>
      <c r="B391" s="166">
        <v>1839.3230296117697</v>
      </c>
    </row>
    <row r="392" spans="1:2" ht="15" customHeight="1">
      <c r="A392" s="161" t="s">
        <v>311</v>
      </c>
      <c r="B392" s="166">
        <v>4707.6149748061734</v>
      </c>
    </row>
    <row r="393" spans="1:2" ht="15" customHeight="1">
      <c r="A393" s="161" t="s">
        <v>312</v>
      </c>
      <c r="B393" s="166">
        <v>24353.360148997301</v>
      </c>
    </row>
    <row r="394" spans="1:2" ht="15" customHeight="1">
      <c r="A394" s="161" t="s">
        <v>313</v>
      </c>
      <c r="B394" s="166">
        <v>20722.381978834299</v>
      </c>
    </row>
    <row r="395" spans="1:2" ht="15" customHeight="1">
      <c r="A395" s="161" t="s">
        <v>314</v>
      </c>
      <c r="B395" s="166">
        <v>1729.193768678804</v>
      </c>
    </row>
    <row r="396" spans="1:2" ht="15" customHeight="1">
      <c r="A396" s="161" t="s">
        <v>315</v>
      </c>
      <c r="B396" s="166">
        <v>1686.4570405555637</v>
      </c>
    </row>
    <row r="397" spans="1:2" ht="15" customHeight="1">
      <c r="A397" s="160" t="s">
        <v>316</v>
      </c>
      <c r="B397" s="166">
        <v>45268.057404386178</v>
      </c>
    </row>
    <row r="398" spans="1:2" ht="15" customHeight="1">
      <c r="A398" s="161" t="s">
        <v>317</v>
      </c>
      <c r="B398" s="166">
        <v>0</v>
      </c>
    </row>
    <row r="399" spans="1:2" ht="15" customHeight="1">
      <c r="A399" s="161" t="s">
        <v>1187</v>
      </c>
      <c r="B399" s="166">
        <v>12699.383133852129</v>
      </c>
    </row>
    <row r="400" spans="1:2" ht="15" customHeight="1">
      <c r="A400" s="161" t="s">
        <v>318</v>
      </c>
      <c r="B400" s="166">
        <v>7597.2752840621979</v>
      </c>
    </row>
    <row r="401" spans="1:2" ht="15" customHeight="1">
      <c r="A401" s="161" t="s">
        <v>319</v>
      </c>
      <c r="B401" s="166">
        <v>24044.340730260024</v>
      </c>
    </row>
    <row r="402" spans="1:2" ht="15" customHeight="1">
      <c r="A402" s="161" t="s">
        <v>320</v>
      </c>
      <c r="B402" s="166">
        <v>927.05825621183021</v>
      </c>
    </row>
    <row r="403" spans="1:2" ht="15" customHeight="1">
      <c r="A403" s="160" t="s">
        <v>321</v>
      </c>
      <c r="B403" s="166">
        <v>6.5748812497292928</v>
      </c>
    </row>
    <row r="404" spans="1:2" ht="15" customHeight="1">
      <c r="A404" s="161" t="s">
        <v>322</v>
      </c>
      <c r="B404" s="166">
        <v>0</v>
      </c>
    </row>
    <row r="405" spans="1:2" ht="15" customHeight="1">
      <c r="A405" s="161" t="s">
        <v>323</v>
      </c>
      <c r="B405" s="166">
        <v>0</v>
      </c>
    </row>
    <row r="406" spans="1:2" ht="15" customHeight="1">
      <c r="A406" s="161" t="s">
        <v>324</v>
      </c>
      <c r="B406" s="166">
        <v>0</v>
      </c>
    </row>
    <row r="407" spans="1:2" ht="15" customHeight="1">
      <c r="A407" s="161" t="s">
        <v>325</v>
      </c>
      <c r="B407" s="166">
        <v>0</v>
      </c>
    </row>
    <row r="408" spans="1:2" ht="15" customHeight="1">
      <c r="A408" s="161" t="s">
        <v>326</v>
      </c>
      <c r="B408" s="166">
        <v>6.5748812497292928</v>
      </c>
    </row>
    <row r="409" spans="1:2" ht="15" customHeight="1">
      <c r="A409" s="160" t="s">
        <v>327</v>
      </c>
      <c r="B409" s="166">
        <v>808.71039371670304</v>
      </c>
    </row>
    <row r="410" spans="1:2" ht="15" customHeight="1">
      <c r="A410" s="161" t="s">
        <v>328</v>
      </c>
      <c r="B410" s="166">
        <v>631.18859997401216</v>
      </c>
    </row>
    <row r="411" spans="1:2" ht="15" customHeight="1">
      <c r="A411" s="161" t="s">
        <v>329</v>
      </c>
      <c r="B411" s="166">
        <v>177.5217937426909</v>
      </c>
    </row>
    <row r="412" spans="1:2" ht="15" customHeight="1">
      <c r="A412" s="161" t="s">
        <v>330</v>
      </c>
      <c r="B412" s="166">
        <v>0</v>
      </c>
    </row>
    <row r="413" spans="1:2" ht="15" customHeight="1">
      <c r="A413" s="160" t="s">
        <v>331</v>
      </c>
      <c r="B413" s="166">
        <v>0</v>
      </c>
    </row>
    <row r="414" spans="1:2" ht="15" customHeight="1">
      <c r="A414" s="161" t="s">
        <v>332</v>
      </c>
      <c r="B414" s="166">
        <v>0</v>
      </c>
    </row>
    <row r="415" spans="1:2" ht="15" customHeight="1">
      <c r="A415" s="161" t="s">
        <v>333</v>
      </c>
      <c r="B415" s="166">
        <v>0</v>
      </c>
    </row>
    <row r="416" spans="1:2" ht="15" customHeight="1">
      <c r="A416" s="161" t="s">
        <v>334</v>
      </c>
      <c r="B416" s="166">
        <v>0</v>
      </c>
    </row>
    <row r="417" spans="1:2" ht="15" customHeight="1">
      <c r="A417" s="160" t="s">
        <v>335</v>
      </c>
      <c r="B417" s="166">
        <v>1660.1575155566463</v>
      </c>
    </row>
    <row r="418" spans="1:2" ht="15" customHeight="1">
      <c r="A418" s="161" t="s">
        <v>336</v>
      </c>
      <c r="B418" s="166">
        <v>1267.3083608853212</v>
      </c>
    </row>
    <row r="419" spans="1:2" ht="15" customHeight="1">
      <c r="A419" s="161" t="s">
        <v>337</v>
      </c>
      <c r="B419" s="166">
        <v>21.368364061620202</v>
      </c>
    </row>
    <row r="420" spans="1:2" ht="15" customHeight="1">
      <c r="A420" s="161" t="s">
        <v>338</v>
      </c>
      <c r="B420" s="166">
        <v>371.48079060970502</v>
      </c>
    </row>
    <row r="421" spans="1:2" ht="15" customHeight="1">
      <c r="A421" s="160" t="s">
        <v>339</v>
      </c>
      <c r="B421" s="166">
        <v>264.63897030160405</v>
      </c>
    </row>
    <row r="422" spans="1:2" ht="15" customHeight="1">
      <c r="A422" s="161" t="s">
        <v>340</v>
      </c>
      <c r="B422" s="166">
        <v>0</v>
      </c>
    </row>
    <row r="423" spans="1:2" ht="15" customHeight="1">
      <c r="A423" s="161" t="s">
        <v>341</v>
      </c>
      <c r="B423" s="166">
        <v>235.05200467782223</v>
      </c>
    </row>
    <row r="424" spans="1:2" ht="15" customHeight="1">
      <c r="A424" s="161" t="s">
        <v>342</v>
      </c>
      <c r="B424" s="166">
        <v>3.2874406248646464</v>
      </c>
    </row>
    <row r="425" spans="1:2" ht="15" customHeight="1">
      <c r="A425" s="161" t="s">
        <v>343</v>
      </c>
      <c r="B425" s="166">
        <v>0</v>
      </c>
    </row>
    <row r="426" spans="1:2" ht="15" customHeight="1">
      <c r="A426" s="161" t="s">
        <v>344</v>
      </c>
      <c r="B426" s="166">
        <v>26.299524998917171</v>
      </c>
    </row>
    <row r="427" spans="1:2" ht="15" customHeight="1">
      <c r="A427" s="160" t="s">
        <v>345</v>
      </c>
      <c r="B427" s="166">
        <v>4747.0642623045496</v>
      </c>
    </row>
    <row r="428" spans="1:2" ht="15" customHeight="1">
      <c r="A428" s="161" t="s">
        <v>346</v>
      </c>
      <c r="B428" s="166">
        <v>0</v>
      </c>
    </row>
    <row r="429" spans="1:2" ht="15" customHeight="1">
      <c r="A429" s="161" t="s">
        <v>347</v>
      </c>
      <c r="B429" s="166">
        <v>0</v>
      </c>
    </row>
    <row r="430" spans="1:2" ht="15" customHeight="1">
      <c r="A430" s="161" t="s">
        <v>348</v>
      </c>
      <c r="B430" s="166">
        <v>0</v>
      </c>
    </row>
    <row r="431" spans="1:2" ht="15" customHeight="1">
      <c r="A431" s="161" t="s">
        <v>349</v>
      </c>
      <c r="B431" s="166">
        <v>0</v>
      </c>
    </row>
    <row r="432" spans="1:2" ht="15" customHeight="1">
      <c r="A432" s="161" t="s">
        <v>350</v>
      </c>
      <c r="B432" s="166">
        <v>0</v>
      </c>
    </row>
    <row r="433" spans="1:2" ht="15" customHeight="1">
      <c r="A433" s="161" t="s">
        <v>351</v>
      </c>
      <c r="B433" s="166">
        <v>4747.0642623045496</v>
      </c>
    </row>
    <row r="434" spans="1:2" ht="15" customHeight="1">
      <c r="A434" s="160" t="s">
        <v>352</v>
      </c>
      <c r="B434" s="166">
        <v>3139.5057967457374</v>
      </c>
    </row>
    <row r="435" spans="1:2" ht="15" customHeight="1">
      <c r="A435" s="161" t="s">
        <v>353</v>
      </c>
      <c r="B435" s="166">
        <v>3139.5057967457374</v>
      </c>
    </row>
    <row r="436" spans="1:2" ht="15" customHeight="1">
      <c r="A436" s="160" t="s">
        <v>354</v>
      </c>
      <c r="B436" s="166">
        <v>2536</v>
      </c>
    </row>
    <row r="437" spans="1:2" ht="15" customHeight="1">
      <c r="A437" s="160" t="s">
        <v>355</v>
      </c>
      <c r="B437" s="166">
        <v>489.77835385612445</v>
      </c>
    </row>
    <row r="438" spans="1:2" ht="15" customHeight="1">
      <c r="A438" s="161" t="s">
        <v>91</v>
      </c>
      <c r="B438" s="166">
        <v>427.32339598185354</v>
      </c>
    </row>
    <row r="439" spans="1:2" ht="15" customHeight="1">
      <c r="A439" s="161" t="s">
        <v>92</v>
      </c>
      <c r="B439" s="166">
        <v>49.306545690213866</v>
      </c>
    </row>
    <row r="440" spans="1:2" ht="15" customHeight="1">
      <c r="A440" s="161" t="s">
        <v>93</v>
      </c>
      <c r="B440" s="166">
        <v>0</v>
      </c>
    </row>
    <row r="441" spans="1:2" ht="15" customHeight="1">
      <c r="A441" s="161" t="s">
        <v>356</v>
      </c>
      <c r="B441" s="166">
        <v>13.148412184057031</v>
      </c>
    </row>
    <row r="442" spans="1:2" ht="15" customHeight="1">
      <c r="A442" s="160" t="s">
        <v>357</v>
      </c>
      <c r="B442" s="166">
        <v>14.791963707064161</v>
      </c>
    </row>
    <row r="443" spans="1:2" ht="15" customHeight="1">
      <c r="A443" s="161" t="s">
        <v>358</v>
      </c>
      <c r="B443" s="166">
        <v>0</v>
      </c>
    </row>
    <row r="444" spans="1:2" ht="15" customHeight="1">
      <c r="A444" s="161" t="s">
        <v>359</v>
      </c>
      <c r="B444" s="166">
        <v>0</v>
      </c>
    </row>
    <row r="445" spans="1:2" ht="15" customHeight="1">
      <c r="A445" s="161" t="s">
        <v>1188</v>
      </c>
      <c r="B445" s="166">
        <v>0</v>
      </c>
    </row>
    <row r="446" spans="1:2" ht="15" customHeight="1">
      <c r="A446" s="161" t="s">
        <v>360</v>
      </c>
      <c r="B446" s="166">
        <v>0</v>
      </c>
    </row>
    <row r="447" spans="1:2" ht="15" customHeight="1">
      <c r="A447" s="161" t="s">
        <v>361</v>
      </c>
      <c r="B447" s="166">
        <v>14.791963707064161</v>
      </c>
    </row>
    <row r="448" spans="1:2" ht="15" customHeight="1">
      <c r="A448" s="161" t="s">
        <v>362</v>
      </c>
      <c r="B448" s="166">
        <v>0</v>
      </c>
    </row>
    <row r="449" spans="1:5" ht="15" customHeight="1">
      <c r="A449" s="161" t="s">
        <v>1189</v>
      </c>
      <c r="B449" s="166">
        <v>0</v>
      </c>
    </row>
    <row r="450" spans="1:5" ht="15" customHeight="1">
      <c r="A450" s="161" t="s">
        <v>363</v>
      </c>
      <c r="B450" s="166">
        <v>0</v>
      </c>
    </row>
    <row r="451" spans="1:5" ht="15" customHeight="1">
      <c r="A451" s="160" t="s">
        <v>364</v>
      </c>
      <c r="B451" s="166">
        <v>21.366169799092674</v>
      </c>
    </row>
    <row r="452" spans="1:5" ht="15" customHeight="1">
      <c r="A452" s="161" t="s">
        <v>358</v>
      </c>
      <c r="B452" s="166">
        <v>0</v>
      </c>
    </row>
    <row r="453" spans="1:5" ht="15" customHeight="1">
      <c r="A453" s="161" t="s">
        <v>365</v>
      </c>
      <c r="B453" s="166">
        <v>21.366169799092674</v>
      </c>
    </row>
    <row r="454" spans="1:5" ht="15" customHeight="1">
      <c r="A454" s="164" t="s">
        <v>366</v>
      </c>
      <c r="B454" s="166">
        <v>0</v>
      </c>
    </row>
    <row r="455" spans="1:5" ht="15" customHeight="1">
      <c r="A455" s="161" t="s">
        <v>367</v>
      </c>
      <c r="B455" s="166">
        <v>0</v>
      </c>
    </row>
    <row r="456" spans="1:5" ht="15" customHeight="1">
      <c r="A456" s="161" t="s">
        <v>368</v>
      </c>
      <c r="B456" s="166">
        <v>0</v>
      </c>
    </row>
    <row r="457" spans="1:5" ht="15" customHeight="1">
      <c r="A457" s="160" t="s">
        <v>369</v>
      </c>
      <c r="B457" s="166">
        <v>567.02527543745953</v>
      </c>
      <c r="D457" s="103"/>
      <c r="E457" s="103"/>
    </row>
    <row r="458" spans="1:5" ht="15" customHeight="1">
      <c r="A458" s="161" t="s">
        <v>358</v>
      </c>
      <c r="B458" s="166">
        <v>0</v>
      </c>
      <c r="D458" s="103"/>
      <c r="E458" s="103"/>
    </row>
    <row r="459" spans="1:5" ht="15" customHeight="1">
      <c r="A459" s="161" t="s">
        <v>370</v>
      </c>
      <c r="B459" s="166">
        <v>493.06545690213869</v>
      </c>
      <c r="D459" s="103"/>
      <c r="E459" s="103"/>
    </row>
    <row r="460" spans="1:5" ht="15" customHeight="1">
      <c r="A460" s="161" t="s">
        <v>1190</v>
      </c>
      <c r="B460" s="166">
        <v>0</v>
      </c>
      <c r="D460" s="103"/>
      <c r="E460" s="103"/>
    </row>
    <row r="461" spans="1:5" ht="15" customHeight="1">
      <c r="A461" s="161" t="s">
        <v>371</v>
      </c>
      <c r="B461" s="166">
        <v>73.959818535320807</v>
      </c>
    </row>
    <row r="462" spans="1:5" ht="15" customHeight="1">
      <c r="A462" s="160" t="s">
        <v>372</v>
      </c>
      <c r="B462" s="166">
        <v>281.04731043421907</v>
      </c>
    </row>
    <row r="463" spans="1:5" ht="15" customHeight="1">
      <c r="A463" s="161" t="s">
        <v>358</v>
      </c>
      <c r="B463" s="166">
        <v>149.56318859364873</v>
      </c>
    </row>
    <row r="464" spans="1:5" ht="15" customHeight="1">
      <c r="A464" s="161" t="s">
        <v>373</v>
      </c>
      <c r="B464" s="166">
        <v>0</v>
      </c>
    </row>
    <row r="465" spans="1:2" ht="15" customHeight="1">
      <c r="A465" s="161" t="s">
        <v>374</v>
      </c>
      <c r="B465" s="166">
        <v>0</v>
      </c>
    </row>
    <row r="466" spans="1:2" ht="15" customHeight="1">
      <c r="A466" s="161" t="s">
        <v>375</v>
      </c>
      <c r="B466" s="166">
        <v>131.48412184057031</v>
      </c>
    </row>
    <row r="467" spans="1:2" ht="15" customHeight="1">
      <c r="A467" s="160" t="s">
        <v>376</v>
      </c>
      <c r="B467" s="166">
        <v>121.62281270252754</v>
      </c>
    </row>
    <row r="468" spans="1:2" ht="15" customHeight="1">
      <c r="A468" s="161" t="s">
        <v>377</v>
      </c>
      <c r="B468" s="166">
        <v>0</v>
      </c>
    </row>
    <row r="469" spans="1:2" ht="15" customHeight="1">
      <c r="A469" s="161" t="s">
        <v>378</v>
      </c>
      <c r="B469" s="166">
        <v>0</v>
      </c>
    </row>
    <row r="470" spans="1:2" ht="15" customHeight="1">
      <c r="A470" s="161" t="s">
        <v>379</v>
      </c>
      <c r="B470" s="166">
        <v>0</v>
      </c>
    </row>
    <row r="471" spans="1:2" ht="15" customHeight="1">
      <c r="A471" s="161" t="s">
        <v>380</v>
      </c>
      <c r="B471" s="166">
        <v>121.62281270252754</v>
      </c>
    </row>
    <row r="472" spans="1:2" ht="15" customHeight="1">
      <c r="A472" s="160" t="s">
        <v>381</v>
      </c>
      <c r="B472" s="166">
        <v>890.80492546986397</v>
      </c>
    </row>
    <row r="473" spans="1:2" ht="15" customHeight="1">
      <c r="A473" s="161" t="s">
        <v>358</v>
      </c>
      <c r="B473" s="166">
        <v>363.22488658457547</v>
      </c>
    </row>
    <row r="474" spans="1:2" ht="15" customHeight="1">
      <c r="A474" s="161" t="s">
        <v>382</v>
      </c>
      <c r="B474" s="166">
        <v>41.088788075178222</v>
      </c>
    </row>
    <row r="475" spans="1:2" ht="15" customHeight="1">
      <c r="A475" s="161" t="s">
        <v>383</v>
      </c>
      <c r="B475" s="166">
        <v>0</v>
      </c>
    </row>
    <row r="476" spans="1:2" ht="15" customHeight="1">
      <c r="A476" s="161" t="s">
        <v>384</v>
      </c>
      <c r="B476" s="166">
        <v>32.871030460142578</v>
      </c>
    </row>
    <row r="477" spans="1:2" ht="15" customHeight="1">
      <c r="A477" s="161" t="s">
        <v>385</v>
      </c>
      <c r="B477" s="166">
        <v>308.98768632534023</v>
      </c>
    </row>
    <row r="478" spans="1:2" ht="15" customHeight="1">
      <c r="A478" s="161" t="s">
        <v>386</v>
      </c>
      <c r="B478" s="166">
        <v>144.63253402462735</v>
      </c>
    </row>
    <row r="479" spans="1:2" ht="15" customHeight="1">
      <c r="A479" s="160" t="s">
        <v>387</v>
      </c>
      <c r="B479" s="166">
        <v>0</v>
      </c>
    </row>
    <row r="480" spans="1:2" ht="15" customHeight="1">
      <c r="A480" s="161" t="s">
        <v>388</v>
      </c>
      <c r="B480" s="166">
        <v>0</v>
      </c>
    </row>
    <row r="481" spans="1:2" ht="15" customHeight="1">
      <c r="A481" s="161" t="s">
        <v>389</v>
      </c>
      <c r="B481" s="166">
        <v>0</v>
      </c>
    </row>
    <row r="482" spans="1:2" ht="15" customHeight="1">
      <c r="A482" s="161" t="s">
        <v>390</v>
      </c>
      <c r="B482" s="166">
        <v>0</v>
      </c>
    </row>
    <row r="483" spans="1:2" ht="15" customHeight="1">
      <c r="A483" s="160" t="s">
        <v>391</v>
      </c>
      <c r="B483" s="166">
        <v>82.177576150356444</v>
      </c>
    </row>
    <row r="484" spans="1:2" ht="15" customHeight="1">
      <c r="A484" s="161" t="s">
        <v>392</v>
      </c>
      <c r="B484" s="166">
        <v>0</v>
      </c>
    </row>
    <row r="485" spans="1:2" ht="15" customHeight="1">
      <c r="A485" s="161" t="s">
        <v>393</v>
      </c>
      <c r="B485" s="166">
        <v>82.177576150356444</v>
      </c>
    </row>
    <row r="486" spans="1:2" ht="15" customHeight="1">
      <c r="A486" s="161" t="s">
        <v>1191</v>
      </c>
      <c r="B486" s="166">
        <v>0</v>
      </c>
    </row>
    <row r="487" spans="1:2" ht="15" customHeight="1">
      <c r="A487" s="160" t="s">
        <v>394</v>
      </c>
      <c r="B487" s="166">
        <v>67.385612443292288</v>
      </c>
    </row>
    <row r="488" spans="1:2" ht="15" customHeight="1">
      <c r="A488" s="161" t="s">
        <v>395</v>
      </c>
      <c r="B488" s="166">
        <v>0</v>
      </c>
    </row>
    <row r="489" spans="1:2" ht="15" customHeight="1">
      <c r="A489" s="161" t="s">
        <v>396</v>
      </c>
      <c r="B489" s="166">
        <v>0</v>
      </c>
    </row>
    <row r="490" spans="1:2" ht="15" customHeight="1">
      <c r="A490" s="161" t="s">
        <v>397</v>
      </c>
      <c r="B490" s="166">
        <v>0</v>
      </c>
    </row>
    <row r="491" spans="1:2" ht="15" customHeight="1">
      <c r="A491" s="161" t="s">
        <v>398</v>
      </c>
      <c r="B491" s="166">
        <v>67.385612443292288</v>
      </c>
    </row>
    <row r="492" spans="1:2" ht="15" customHeight="1">
      <c r="A492" s="160" t="s">
        <v>399</v>
      </c>
      <c r="B492" s="166">
        <v>19425</v>
      </c>
    </row>
    <row r="493" spans="1:2" ht="15" customHeight="1">
      <c r="A493" s="160" t="s">
        <v>400</v>
      </c>
      <c r="B493" s="166">
        <v>10420.925706549331</v>
      </c>
    </row>
    <row r="494" spans="1:2" ht="15" customHeight="1">
      <c r="A494" s="161" t="s">
        <v>91</v>
      </c>
      <c r="B494" s="166">
        <v>3076.9673379590458</v>
      </c>
    </row>
    <row r="495" spans="1:2" ht="15" customHeight="1">
      <c r="A495" s="161" t="s">
        <v>92</v>
      </c>
      <c r="B495" s="166">
        <v>0</v>
      </c>
    </row>
    <row r="496" spans="1:2" ht="15" customHeight="1">
      <c r="A496" s="161" t="s">
        <v>93</v>
      </c>
      <c r="B496" s="166">
        <v>0</v>
      </c>
    </row>
    <row r="497" spans="1:2" ht="15" customHeight="1">
      <c r="A497" s="161" t="s">
        <v>401</v>
      </c>
      <c r="B497" s="166">
        <v>665.69004907767805</v>
      </c>
    </row>
    <row r="498" spans="1:2" ht="15" customHeight="1">
      <c r="A498" s="161" t="s">
        <v>402</v>
      </c>
      <c r="B498" s="166">
        <v>933.60974784227449</v>
      </c>
    </row>
    <row r="499" spans="1:2" ht="15" customHeight="1">
      <c r="A499" s="161" t="s">
        <v>403</v>
      </c>
      <c r="B499" s="166">
        <v>73.9655610086309</v>
      </c>
    </row>
    <row r="500" spans="1:2" ht="15" customHeight="1">
      <c r="A500" s="161" t="s">
        <v>404</v>
      </c>
      <c r="B500" s="166">
        <v>2038.1621255711625</v>
      </c>
    </row>
    <row r="501" spans="1:2" ht="15" customHeight="1">
      <c r="A501" s="161" t="s">
        <v>405</v>
      </c>
      <c r="B501" s="166">
        <v>39.448299204603153</v>
      </c>
    </row>
    <row r="502" spans="1:2" ht="15" customHeight="1">
      <c r="A502" s="161" t="s">
        <v>406</v>
      </c>
      <c r="B502" s="166">
        <v>21.367828735826706</v>
      </c>
    </row>
    <row r="503" spans="1:2" ht="15" customHeight="1">
      <c r="A503" s="161" t="s">
        <v>407</v>
      </c>
      <c r="B503" s="166">
        <v>0</v>
      </c>
    </row>
    <row r="504" spans="1:2" ht="15" customHeight="1">
      <c r="A504" s="161" t="s">
        <v>408</v>
      </c>
      <c r="B504" s="166">
        <v>286.00016923337279</v>
      </c>
    </row>
    <row r="505" spans="1:2" ht="15" customHeight="1">
      <c r="A505" s="161" t="s">
        <v>409</v>
      </c>
      <c r="B505" s="166">
        <v>0</v>
      </c>
    </row>
    <row r="506" spans="1:2" ht="15" customHeight="1">
      <c r="A506" s="161" t="s">
        <v>410</v>
      </c>
      <c r="B506" s="166">
        <v>0</v>
      </c>
    </row>
    <row r="507" spans="1:2" ht="15" customHeight="1">
      <c r="A507" s="161" t="s">
        <v>1192</v>
      </c>
      <c r="B507" s="166">
        <v>0</v>
      </c>
    </row>
    <row r="508" spans="1:2" ht="15" customHeight="1">
      <c r="A508" s="161" t="s">
        <v>411</v>
      </c>
      <c r="B508" s="166">
        <v>3285.7145879167369</v>
      </c>
    </row>
    <row r="509" spans="1:2" ht="15" customHeight="1">
      <c r="A509" s="160" t="s">
        <v>412</v>
      </c>
      <c r="B509" s="166">
        <v>636.10382467422573</v>
      </c>
    </row>
    <row r="510" spans="1:2" ht="15" customHeight="1">
      <c r="A510" s="161" t="s">
        <v>91</v>
      </c>
      <c r="B510" s="166">
        <v>3.2873582670502626</v>
      </c>
    </row>
    <row r="511" spans="1:2" ht="15" customHeight="1">
      <c r="A511" s="161" t="s">
        <v>92</v>
      </c>
      <c r="B511" s="166">
        <v>0</v>
      </c>
    </row>
    <row r="512" spans="1:2" ht="15" customHeight="1">
      <c r="A512" s="161" t="s">
        <v>93</v>
      </c>
      <c r="B512" s="166">
        <v>0</v>
      </c>
    </row>
    <row r="513" spans="1:2" ht="15" customHeight="1">
      <c r="A513" s="161" t="s">
        <v>413</v>
      </c>
      <c r="B513" s="166">
        <v>92.046031477407354</v>
      </c>
    </row>
    <row r="514" spans="1:2" ht="15" customHeight="1">
      <c r="A514" s="161" t="s">
        <v>414</v>
      </c>
      <c r="B514" s="166">
        <v>529.26468099509225</v>
      </c>
    </row>
    <row r="515" spans="1:2" ht="15" customHeight="1">
      <c r="A515" s="161" t="s">
        <v>415</v>
      </c>
      <c r="B515" s="166">
        <v>0</v>
      </c>
    </row>
    <row r="516" spans="1:2" ht="15" customHeight="1">
      <c r="A516" s="161" t="s">
        <v>416</v>
      </c>
      <c r="B516" s="166">
        <v>11.505753934675919</v>
      </c>
    </row>
    <row r="517" spans="1:2" ht="15" customHeight="1">
      <c r="A517" s="160" t="s">
        <v>417</v>
      </c>
      <c r="B517" s="166">
        <v>1653.541208326282</v>
      </c>
    </row>
    <row r="518" spans="1:2" ht="15" customHeight="1">
      <c r="A518" s="161" t="s">
        <v>91</v>
      </c>
      <c r="B518" s="166">
        <v>0</v>
      </c>
    </row>
    <row r="519" spans="1:2" ht="15" customHeight="1">
      <c r="A519" s="161" t="s">
        <v>92</v>
      </c>
      <c r="B519" s="166">
        <v>0</v>
      </c>
    </row>
    <row r="520" spans="1:2" ht="15" customHeight="1">
      <c r="A520" s="161" t="s">
        <v>93</v>
      </c>
      <c r="B520" s="166">
        <v>0</v>
      </c>
    </row>
    <row r="521" spans="1:2" ht="15" customHeight="1">
      <c r="A521" s="161" t="s">
        <v>418</v>
      </c>
      <c r="B521" s="166">
        <v>0</v>
      </c>
    </row>
    <row r="522" spans="1:2" ht="15" customHeight="1">
      <c r="A522" s="161" t="s">
        <v>419</v>
      </c>
      <c r="B522" s="166">
        <v>0</v>
      </c>
    </row>
    <row r="523" spans="1:2" ht="15" customHeight="1">
      <c r="A523" s="161" t="s">
        <v>420</v>
      </c>
      <c r="B523" s="166">
        <v>70.678202741580648</v>
      </c>
    </row>
    <row r="524" spans="1:2" ht="15" customHeight="1">
      <c r="A524" s="161" t="s">
        <v>421</v>
      </c>
      <c r="B524" s="166">
        <v>565.42562193264519</v>
      </c>
    </row>
    <row r="525" spans="1:2" ht="15" customHeight="1">
      <c r="A525" s="161" t="s">
        <v>422</v>
      </c>
      <c r="B525" s="166">
        <v>389.55195464545608</v>
      </c>
    </row>
    <row r="526" spans="1:2" ht="15" customHeight="1">
      <c r="A526" s="161" t="s">
        <v>423</v>
      </c>
      <c r="B526" s="166">
        <v>0</v>
      </c>
    </row>
    <row r="527" spans="1:2" ht="15" customHeight="1">
      <c r="A527" s="161" t="s">
        <v>424</v>
      </c>
      <c r="B527" s="166">
        <v>627.88542900660002</v>
      </c>
    </row>
    <row r="528" spans="1:2" ht="15" customHeight="1">
      <c r="A528" s="160" t="s">
        <v>425</v>
      </c>
      <c r="B528" s="166">
        <v>624.59807073954983</v>
      </c>
    </row>
    <row r="529" spans="1:2" ht="15" customHeight="1">
      <c r="A529" s="161" t="s">
        <v>91</v>
      </c>
      <c r="B529" s="166">
        <v>162.72423421898799</v>
      </c>
    </row>
    <row r="530" spans="1:2" ht="15" customHeight="1">
      <c r="A530" s="161" t="s">
        <v>92</v>
      </c>
      <c r="B530" s="166">
        <v>49.310374005753935</v>
      </c>
    </row>
    <row r="531" spans="1:2" ht="15" customHeight="1">
      <c r="A531" s="161" t="s">
        <v>93</v>
      </c>
      <c r="B531" s="166">
        <v>0</v>
      </c>
    </row>
    <row r="532" spans="1:2" ht="15" customHeight="1">
      <c r="A532" s="161" t="s">
        <v>426</v>
      </c>
      <c r="B532" s="166">
        <v>24.655187002876968</v>
      </c>
    </row>
    <row r="533" spans="1:2" ht="15" customHeight="1">
      <c r="A533" s="161" t="s">
        <v>427</v>
      </c>
      <c r="B533" s="166">
        <v>292.57488576747335</v>
      </c>
    </row>
    <row r="534" spans="1:2" ht="15" customHeight="1">
      <c r="A534" s="161" t="s">
        <v>428</v>
      </c>
      <c r="B534" s="166">
        <v>0</v>
      </c>
    </row>
    <row r="535" spans="1:2" ht="15" customHeight="1">
      <c r="A535" s="161" t="s">
        <v>429</v>
      </c>
      <c r="B535" s="166">
        <v>65.747165341005243</v>
      </c>
    </row>
    <row r="536" spans="1:2" ht="15" customHeight="1">
      <c r="A536" s="161" t="s">
        <v>430</v>
      </c>
      <c r="B536" s="166">
        <v>29.586224403452359</v>
      </c>
    </row>
    <row r="537" spans="1:2" ht="15" customHeight="1">
      <c r="A537" s="160" t="s">
        <v>431</v>
      </c>
      <c r="B537" s="166">
        <v>3037.5190387544421</v>
      </c>
    </row>
    <row r="538" spans="1:2" ht="15" customHeight="1">
      <c r="A538" s="161" t="s">
        <v>91</v>
      </c>
      <c r="B538" s="166">
        <v>1942.828735826705</v>
      </c>
    </row>
    <row r="539" spans="1:2" ht="15" customHeight="1">
      <c r="A539" s="161" t="s">
        <v>92</v>
      </c>
      <c r="B539" s="166">
        <v>0</v>
      </c>
    </row>
    <row r="540" spans="1:2" ht="15" customHeight="1">
      <c r="A540" s="161" t="s">
        <v>93</v>
      </c>
      <c r="B540" s="166">
        <v>0</v>
      </c>
    </row>
    <row r="541" spans="1:2" ht="15" customHeight="1">
      <c r="A541" s="161" t="s">
        <v>1193</v>
      </c>
      <c r="B541" s="166">
        <v>0</v>
      </c>
    </row>
    <row r="542" spans="1:2" ht="15" customHeight="1">
      <c r="A542" s="161" t="s">
        <v>1194</v>
      </c>
      <c r="B542" s="166">
        <v>310.65535623624976</v>
      </c>
    </row>
    <row r="543" spans="1:2" ht="15" customHeight="1">
      <c r="A543" s="161" t="s">
        <v>1195</v>
      </c>
      <c r="B543" s="166">
        <v>113.41386021323406</v>
      </c>
    </row>
    <row r="544" spans="1:2" ht="15" customHeight="1">
      <c r="A544" s="161" t="s">
        <v>432</v>
      </c>
      <c r="B544" s="166">
        <v>670.62108647825346</v>
      </c>
    </row>
    <row r="545" spans="1:2" ht="15" customHeight="1">
      <c r="A545" s="165" t="s">
        <v>1196</v>
      </c>
      <c r="B545" s="166">
        <v>3052.3121509561688</v>
      </c>
    </row>
    <row r="546" spans="1:2" ht="15" customHeight="1">
      <c r="A546" s="161" t="s">
        <v>433</v>
      </c>
      <c r="B546" s="166">
        <v>0</v>
      </c>
    </row>
    <row r="547" spans="1:2" ht="15" customHeight="1">
      <c r="A547" s="161" t="s">
        <v>434</v>
      </c>
      <c r="B547" s="166">
        <v>65.747165341005243</v>
      </c>
    </row>
    <row r="548" spans="1:2" ht="15" customHeight="1">
      <c r="A548" s="161" t="s">
        <v>1197</v>
      </c>
      <c r="B548" s="166">
        <v>2986.5649856151636</v>
      </c>
    </row>
    <row r="549" spans="1:2" ht="15" customHeight="1">
      <c r="A549" s="160" t="s">
        <v>435</v>
      </c>
      <c r="B549" s="166">
        <v>89505</v>
      </c>
    </row>
    <row r="550" spans="1:2" ht="15" customHeight="1">
      <c r="A550" s="160" t="s">
        <v>436</v>
      </c>
      <c r="B550" s="166">
        <v>5157.8651210018616</v>
      </c>
    </row>
    <row r="551" spans="1:2" ht="15" customHeight="1">
      <c r="A551" s="161" t="s">
        <v>91</v>
      </c>
      <c r="B551" s="166">
        <v>889.23041123709595</v>
      </c>
    </row>
    <row r="552" spans="1:2" ht="15" customHeight="1">
      <c r="A552" s="161" t="s">
        <v>92</v>
      </c>
      <c r="B552" s="166">
        <v>1.6436791335251313</v>
      </c>
    </row>
    <row r="553" spans="1:2" ht="15" customHeight="1">
      <c r="A553" s="161" t="s">
        <v>93</v>
      </c>
      <c r="B553" s="166">
        <v>0</v>
      </c>
    </row>
    <row r="554" spans="1:2" ht="15" customHeight="1">
      <c r="A554" s="161" t="s">
        <v>437</v>
      </c>
      <c r="B554" s="166">
        <v>0</v>
      </c>
    </row>
    <row r="555" spans="1:2" ht="15" customHeight="1">
      <c r="A555" s="161" t="s">
        <v>438</v>
      </c>
      <c r="B555" s="166">
        <v>239.97715349466915</v>
      </c>
    </row>
    <row r="556" spans="1:2" ht="15" customHeight="1">
      <c r="A556" s="161" t="s">
        <v>439</v>
      </c>
      <c r="B556" s="166">
        <v>0</v>
      </c>
    </row>
    <row r="557" spans="1:2" ht="15" customHeight="1">
      <c r="A557" s="161" t="s">
        <v>440</v>
      </c>
      <c r="B557" s="166">
        <v>18.080470468776443</v>
      </c>
    </row>
    <row r="558" spans="1:2" ht="15" customHeight="1">
      <c r="A558" s="161" t="s">
        <v>132</v>
      </c>
      <c r="B558" s="166">
        <v>0</v>
      </c>
    </row>
    <row r="559" spans="1:2" ht="15" customHeight="1">
      <c r="A559" s="161" t="s">
        <v>441</v>
      </c>
      <c r="B559" s="166">
        <v>1430.000846166864</v>
      </c>
    </row>
    <row r="560" spans="1:2" ht="15" customHeight="1">
      <c r="A560" s="161" t="s">
        <v>442</v>
      </c>
      <c r="B560" s="166">
        <v>3.2873582670502626</v>
      </c>
    </row>
    <row r="561" spans="1:4" ht="15" customHeight="1">
      <c r="A561" s="161" t="s">
        <v>443</v>
      </c>
      <c r="B561" s="166">
        <v>271.20705703164663</v>
      </c>
    </row>
    <row r="562" spans="1:4" ht="15" customHeight="1">
      <c r="A562" s="161" t="s">
        <v>444</v>
      </c>
      <c r="B562" s="166">
        <v>80.540277542731417</v>
      </c>
    </row>
    <row r="563" spans="1:4" ht="15" customHeight="1">
      <c r="A563" s="161" t="s">
        <v>149</v>
      </c>
      <c r="B563" s="166">
        <v>0</v>
      </c>
    </row>
    <row r="564" spans="1:4" ht="15" customHeight="1">
      <c r="A564" s="161" t="s">
        <v>150</v>
      </c>
      <c r="B564" s="166">
        <v>0</v>
      </c>
    </row>
    <row r="565" spans="1:4" ht="15" customHeight="1">
      <c r="A565" s="161" t="s">
        <v>151</v>
      </c>
      <c r="B565" s="166">
        <v>0</v>
      </c>
    </row>
    <row r="566" spans="1:4" ht="15" customHeight="1">
      <c r="A566" s="161" t="s">
        <v>152</v>
      </c>
      <c r="B566" s="166">
        <v>213.67828735826706</v>
      </c>
    </row>
    <row r="567" spans="1:4" ht="15" customHeight="1">
      <c r="A567" s="161" t="s">
        <v>100</v>
      </c>
      <c r="B567" s="166">
        <v>212.0346082247419</v>
      </c>
    </row>
    <row r="568" spans="1:4" ht="15" customHeight="1">
      <c r="A568" s="161" t="s">
        <v>445</v>
      </c>
      <c r="B568" s="166">
        <v>1798.1849720764935</v>
      </c>
      <c r="C568" s="103"/>
      <c r="D568" s="103"/>
    </row>
    <row r="569" spans="1:4" ht="15" customHeight="1">
      <c r="A569" s="160" t="s">
        <v>446</v>
      </c>
      <c r="B569" s="166">
        <v>2274.8519207987815</v>
      </c>
      <c r="C569" s="103"/>
      <c r="D569" s="103"/>
    </row>
    <row r="570" spans="1:4" ht="15" customHeight="1">
      <c r="A570" s="161" t="s">
        <v>91</v>
      </c>
      <c r="B570" s="166">
        <v>744.58664748688443</v>
      </c>
    </row>
    <row r="571" spans="1:4" ht="15" customHeight="1">
      <c r="A571" s="161" t="s">
        <v>92</v>
      </c>
      <c r="B571" s="166">
        <v>0</v>
      </c>
    </row>
    <row r="572" spans="1:4" ht="15" customHeight="1">
      <c r="A572" s="161" t="s">
        <v>93</v>
      </c>
      <c r="B572" s="166">
        <v>0</v>
      </c>
    </row>
    <row r="573" spans="1:4" ht="15" customHeight="1">
      <c r="A573" s="161" t="s">
        <v>1198</v>
      </c>
      <c r="B573" s="166">
        <v>0</v>
      </c>
    </row>
    <row r="574" spans="1:4" ht="15" customHeight="1">
      <c r="A574" s="161" t="s">
        <v>447</v>
      </c>
      <c r="B574" s="166">
        <v>0</v>
      </c>
    </row>
    <row r="575" spans="1:4" ht="15" customHeight="1">
      <c r="A575" s="161" t="s">
        <v>1199</v>
      </c>
      <c r="B575" s="166">
        <v>0</v>
      </c>
    </row>
    <row r="576" spans="1:4" ht="15" customHeight="1">
      <c r="A576" s="161" t="s">
        <v>448</v>
      </c>
      <c r="B576" s="166">
        <v>1530.2652733118971</v>
      </c>
    </row>
    <row r="577" spans="1:2" ht="15" customHeight="1">
      <c r="A577" s="160" t="s">
        <v>449</v>
      </c>
      <c r="B577" s="166">
        <v>0</v>
      </c>
    </row>
    <row r="578" spans="1:2" ht="15" customHeight="1">
      <c r="A578" s="161" t="s">
        <v>450</v>
      </c>
      <c r="B578" s="166">
        <v>0</v>
      </c>
    </row>
    <row r="579" spans="1:2" ht="15" customHeight="1">
      <c r="A579" s="160" t="s">
        <v>1200</v>
      </c>
      <c r="B579" s="166">
        <v>54460.020731088167</v>
      </c>
    </row>
    <row r="580" spans="1:2" ht="15" customHeight="1">
      <c r="A580" s="161" t="s">
        <v>1201</v>
      </c>
      <c r="B580" s="166">
        <v>874.43729903536985</v>
      </c>
    </row>
    <row r="581" spans="1:2" ht="15" customHeight="1">
      <c r="A581" s="161" t="s">
        <v>451</v>
      </c>
      <c r="B581" s="166">
        <v>93.68971061093248</v>
      </c>
    </row>
    <row r="582" spans="1:2" ht="15" customHeight="1">
      <c r="A582" s="161" t="s">
        <v>452</v>
      </c>
      <c r="B582" s="166">
        <v>0</v>
      </c>
    </row>
    <row r="583" spans="1:2" ht="15" customHeight="1">
      <c r="A583" s="161" t="s">
        <v>453</v>
      </c>
      <c r="B583" s="166">
        <v>24444.796073785754</v>
      </c>
    </row>
    <row r="584" spans="1:2" ht="15" customHeight="1">
      <c r="A584" s="161" t="s">
        <v>454</v>
      </c>
      <c r="B584" s="166">
        <v>673.90844474530377</v>
      </c>
    </row>
    <row r="585" spans="1:2" ht="15" customHeight="1">
      <c r="A585" s="161" t="s">
        <v>455</v>
      </c>
      <c r="B585" s="166">
        <v>23550.634625148079</v>
      </c>
    </row>
    <row r="586" spans="1:2" ht="15" customHeight="1">
      <c r="A586" s="161" t="s">
        <v>1202</v>
      </c>
      <c r="B586" s="166">
        <v>4822.5545777627349</v>
      </c>
    </row>
    <row r="587" spans="1:2" ht="15" customHeight="1">
      <c r="A587" s="161" t="s">
        <v>1203</v>
      </c>
      <c r="B587" s="166">
        <v>0</v>
      </c>
    </row>
    <row r="588" spans="1:2" ht="15" customHeight="1">
      <c r="A588" s="160" t="s">
        <v>456</v>
      </c>
      <c r="B588" s="166">
        <v>0</v>
      </c>
    </row>
    <row r="589" spans="1:2" ht="15" customHeight="1">
      <c r="A589" s="161" t="s">
        <v>457</v>
      </c>
      <c r="B589" s="166">
        <v>0</v>
      </c>
    </row>
    <row r="590" spans="1:2" ht="15" customHeight="1">
      <c r="A590" s="161" t="s">
        <v>458</v>
      </c>
      <c r="B590" s="166">
        <v>0</v>
      </c>
    </row>
    <row r="591" spans="1:2" ht="15" customHeight="1">
      <c r="A591" s="161" t="s">
        <v>459</v>
      </c>
      <c r="B591" s="166">
        <v>0</v>
      </c>
    </row>
    <row r="592" spans="1:2" ht="15" customHeight="1">
      <c r="A592" s="160" t="s">
        <v>460</v>
      </c>
      <c r="B592" s="166">
        <v>5692.060839397529</v>
      </c>
    </row>
    <row r="593" spans="1:2" ht="15" customHeight="1">
      <c r="A593" s="161" t="s">
        <v>461</v>
      </c>
      <c r="B593" s="166">
        <v>0</v>
      </c>
    </row>
    <row r="594" spans="1:2" ht="15" customHeight="1">
      <c r="A594" s="161" t="s">
        <v>462</v>
      </c>
      <c r="B594" s="166">
        <v>0</v>
      </c>
    </row>
    <row r="595" spans="1:2" ht="15" customHeight="1">
      <c r="A595" s="161" t="s">
        <v>463</v>
      </c>
      <c r="B595" s="166">
        <v>0</v>
      </c>
    </row>
    <row r="596" spans="1:2" ht="15" customHeight="1">
      <c r="A596" s="161" t="s">
        <v>464</v>
      </c>
      <c r="B596" s="166">
        <v>0</v>
      </c>
    </row>
    <row r="597" spans="1:2" ht="15" customHeight="1">
      <c r="A597" s="161" t="s">
        <v>465</v>
      </c>
      <c r="B597" s="166">
        <v>0</v>
      </c>
    </row>
    <row r="598" spans="1:2" ht="15" customHeight="1">
      <c r="A598" s="161" t="s">
        <v>466</v>
      </c>
      <c r="B598" s="166">
        <v>0</v>
      </c>
    </row>
    <row r="599" spans="1:2" ht="15" customHeight="1">
      <c r="A599" s="161" t="s">
        <v>467</v>
      </c>
      <c r="B599" s="166">
        <v>0</v>
      </c>
    </row>
    <row r="600" spans="1:2" ht="15" customHeight="1">
      <c r="A600" s="161" t="s">
        <v>1204</v>
      </c>
      <c r="B600" s="166">
        <v>0</v>
      </c>
    </row>
    <row r="601" spans="1:2" ht="15" customHeight="1">
      <c r="A601" s="161" t="s">
        <v>468</v>
      </c>
      <c r="B601" s="166">
        <v>5692.060839397529</v>
      </c>
    </row>
    <row r="602" spans="1:2" ht="15" customHeight="1">
      <c r="A602" s="160" t="s">
        <v>469</v>
      </c>
      <c r="B602" s="166">
        <v>6004.3598747673041</v>
      </c>
    </row>
    <row r="603" spans="1:2" ht="15" customHeight="1">
      <c r="A603" s="161" t="s">
        <v>470</v>
      </c>
      <c r="B603" s="166">
        <v>3749.2321035708242</v>
      </c>
    </row>
    <row r="604" spans="1:2" ht="15" customHeight="1">
      <c r="A604" s="161" t="s">
        <v>471</v>
      </c>
      <c r="B604" s="166">
        <v>29.586224403452359</v>
      </c>
    </row>
    <row r="605" spans="1:2" ht="15" customHeight="1">
      <c r="A605" s="161" t="s">
        <v>472</v>
      </c>
      <c r="B605" s="166">
        <v>0</v>
      </c>
    </row>
    <row r="606" spans="1:2" ht="15" customHeight="1">
      <c r="A606" s="161" t="s">
        <v>473</v>
      </c>
      <c r="B606" s="166">
        <v>39.448299204603153</v>
      </c>
    </row>
    <row r="607" spans="1:2" ht="15" customHeight="1">
      <c r="A607" s="161" t="s">
        <v>474</v>
      </c>
      <c r="B607" s="166">
        <v>0</v>
      </c>
    </row>
    <row r="608" spans="1:2" ht="15" customHeight="1">
      <c r="A608" s="161" t="s">
        <v>475</v>
      </c>
      <c r="B608" s="166">
        <v>0</v>
      </c>
    </row>
    <row r="609" spans="1:2" ht="15" customHeight="1">
      <c r="A609" s="161" t="s">
        <v>476</v>
      </c>
      <c r="B609" s="166">
        <v>2186.0932475884242</v>
      </c>
    </row>
    <row r="610" spans="1:2" ht="15" customHeight="1">
      <c r="A610" s="160" t="s">
        <v>477</v>
      </c>
      <c r="B610" s="166">
        <v>2557.5647317651042</v>
      </c>
    </row>
    <row r="611" spans="1:2" ht="15" customHeight="1">
      <c r="A611" s="161" t="s">
        <v>478</v>
      </c>
      <c r="B611" s="166">
        <v>0</v>
      </c>
    </row>
    <row r="612" spans="1:2" ht="15" customHeight="1">
      <c r="A612" s="161" t="s">
        <v>479</v>
      </c>
      <c r="B612" s="166">
        <v>42.735657471653411</v>
      </c>
    </row>
    <row r="613" spans="1:2" ht="15" customHeight="1">
      <c r="A613" s="161" t="s">
        <v>480</v>
      </c>
      <c r="B613" s="166">
        <v>239.97715349466915</v>
      </c>
    </row>
    <row r="614" spans="1:2" ht="15" customHeight="1">
      <c r="A614" s="161" t="s">
        <v>481</v>
      </c>
      <c r="B614" s="166">
        <v>0</v>
      </c>
    </row>
    <row r="615" spans="1:2" ht="15" customHeight="1">
      <c r="A615" s="161" t="s">
        <v>482</v>
      </c>
      <c r="B615" s="166">
        <v>1873.7942122186494</v>
      </c>
    </row>
    <row r="616" spans="1:2" ht="15" customHeight="1">
      <c r="A616" s="161" t="s">
        <v>483</v>
      </c>
      <c r="B616" s="166">
        <v>401.05770858013204</v>
      </c>
    </row>
    <row r="617" spans="1:2" ht="15" customHeight="1">
      <c r="A617" s="160" t="s">
        <v>484</v>
      </c>
      <c r="B617" s="166">
        <v>3448.4388221357253</v>
      </c>
    </row>
    <row r="618" spans="1:2" ht="15" customHeight="1">
      <c r="A618" s="161" t="s">
        <v>485</v>
      </c>
      <c r="B618" s="166">
        <v>1022.3684210526316</v>
      </c>
    </row>
    <row r="619" spans="1:2" ht="15" customHeight="1">
      <c r="A619" s="161" t="s">
        <v>486</v>
      </c>
      <c r="B619" s="166">
        <v>0</v>
      </c>
    </row>
    <row r="620" spans="1:2" ht="15" customHeight="1">
      <c r="A620" s="161" t="s">
        <v>1205</v>
      </c>
      <c r="B620" s="166">
        <v>0</v>
      </c>
    </row>
    <row r="621" spans="1:2" ht="15" customHeight="1">
      <c r="A621" s="161" t="s">
        <v>487</v>
      </c>
      <c r="B621" s="166">
        <v>0</v>
      </c>
    </row>
    <row r="622" spans="1:2" ht="15" customHeight="1">
      <c r="A622" s="161" t="s">
        <v>488</v>
      </c>
      <c r="B622" s="166">
        <v>1817.9091216787949</v>
      </c>
    </row>
    <row r="623" spans="1:2" ht="15" customHeight="1">
      <c r="A623" s="161" t="s">
        <v>1206</v>
      </c>
      <c r="B623" s="166">
        <v>572.00033846674557</v>
      </c>
    </row>
    <row r="624" spans="1:2" ht="15" customHeight="1">
      <c r="A624" s="161" t="s">
        <v>489</v>
      </c>
      <c r="B624" s="166">
        <v>36.160940937552887</v>
      </c>
    </row>
    <row r="625" spans="1:2" ht="15" customHeight="1">
      <c r="A625" s="160" t="s">
        <v>490</v>
      </c>
      <c r="B625" s="166">
        <v>2279.7829581993569</v>
      </c>
    </row>
    <row r="626" spans="1:2" ht="15" customHeight="1">
      <c r="A626" s="161" t="s">
        <v>91</v>
      </c>
      <c r="B626" s="166">
        <v>226.82772042646812</v>
      </c>
    </row>
    <row r="627" spans="1:2" ht="15" customHeight="1">
      <c r="A627" s="161" t="s">
        <v>92</v>
      </c>
      <c r="B627" s="166">
        <v>0</v>
      </c>
    </row>
    <row r="628" spans="1:2" ht="15" customHeight="1">
      <c r="A628" s="161" t="s">
        <v>93</v>
      </c>
      <c r="B628" s="166">
        <v>0</v>
      </c>
    </row>
    <row r="629" spans="1:2" ht="15" customHeight="1">
      <c r="A629" s="161" t="s">
        <v>491</v>
      </c>
      <c r="B629" s="166">
        <v>29.586224403452359</v>
      </c>
    </row>
    <row r="630" spans="1:2" ht="15" customHeight="1">
      <c r="A630" s="161" t="s">
        <v>492</v>
      </c>
      <c r="B630" s="166">
        <v>37.804620071078013</v>
      </c>
    </row>
    <row r="631" spans="1:2" ht="15" customHeight="1">
      <c r="A631" s="161" t="s">
        <v>493</v>
      </c>
      <c r="B631" s="166">
        <v>0</v>
      </c>
    </row>
    <row r="632" spans="1:2" ht="15" customHeight="1">
      <c r="A632" s="161" t="s">
        <v>494</v>
      </c>
      <c r="B632" s="166">
        <v>0</v>
      </c>
    </row>
    <row r="633" spans="1:2" ht="15" customHeight="1">
      <c r="A633" s="161" t="s">
        <v>495</v>
      </c>
      <c r="B633" s="166">
        <v>1985.5643932983585</v>
      </c>
    </row>
    <row r="634" spans="1:2" ht="15" customHeight="1">
      <c r="A634" s="160" t="s">
        <v>496</v>
      </c>
      <c r="B634" s="166">
        <v>85.471314943306822</v>
      </c>
    </row>
    <row r="635" spans="1:2" ht="15" customHeight="1">
      <c r="A635" s="161" t="s">
        <v>91</v>
      </c>
      <c r="B635" s="166">
        <v>65.747165341005243</v>
      </c>
    </row>
    <row r="636" spans="1:2" ht="15" customHeight="1">
      <c r="A636" s="161" t="s">
        <v>92</v>
      </c>
      <c r="B636" s="166">
        <v>0</v>
      </c>
    </row>
    <row r="637" spans="1:2" ht="15" customHeight="1">
      <c r="A637" s="161" t="s">
        <v>93</v>
      </c>
      <c r="B637" s="166">
        <v>0</v>
      </c>
    </row>
    <row r="638" spans="1:2" ht="15" customHeight="1">
      <c r="A638" s="161" t="s">
        <v>497</v>
      </c>
      <c r="B638" s="166">
        <v>19.724149602301576</v>
      </c>
    </row>
    <row r="639" spans="1:2" ht="15" customHeight="1">
      <c r="A639" s="160" t="s">
        <v>498</v>
      </c>
      <c r="B639" s="166">
        <v>0</v>
      </c>
    </row>
    <row r="640" spans="1:2" ht="15" customHeight="1">
      <c r="A640" s="161" t="s">
        <v>499</v>
      </c>
      <c r="B640" s="166">
        <v>0</v>
      </c>
    </row>
    <row r="641" spans="1:2" ht="15" customHeight="1">
      <c r="A641" s="161" t="s">
        <v>500</v>
      </c>
      <c r="B641" s="166">
        <v>0</v>
      </c>
    </row>
    <row r="642" spans="1:2" ht="15" customHeight="1">
      <c r="A642" s="160" t="s">
        <v>501</v>
      </c>
      <c r="B642" s="166">
        <v>550.63250973091897</v>
      </c>
    </row>
    <row r="643" spans="1:2" ht="15" customHeight="1">
      <c r="A643" s="161" t="s">
        <v>502</v>
      </c>
      <c r="B643" s="166">
        <v>0</v>
      </c>
    </row>
    <row r="644" spans="1:2" ht="15" customHeight="1">
      <c r="A644" s="161" t="s">
        <v>503</v>
      </c>
      <c r="B644" s="166">
        <v>550.63250973091897</v>
      </c>
    </row>
    <row r="645" spans="1:2" ht="15" customHeight="1">
      <c r="A645" s="160" t="s">
        <v>504</v>
      </c>
      <c r="B645" s="166">
        <v>0</v>
      </c>
    </row>
    <row r="646" spans="1:2" ht="15" customHeight="1">
      <c r="A646" s="161" t="s">
        <v>505</v>
      </c>
      <c r="B646" s="166">
        <v>0</v>
      </c>
    </row>
    <row r="647" spans="1:2" ht="15" customHeight="1">
      <c r="A647" s="161" t="s">
        <v>506</v>
      </c>
      <c r="B647" s="166">
        <v>0</v>
      </c>
    </row>
    <row r="648" spans="1:2" ht="15" customHeight="1">
      <c r="A648" s="160" t="s">
        <v>507</v>
      </c>
      <c r="B648" s="166">
        <v>0</v>
      </c>
    </row>
    <row r="649" spans="1:2" ht="15" customHeight="1">
      <c r="A649" s="161" t="s">
        <v>508</v>
      </c>
      <c r="B649" s="166">
        <v>0</v>
      </c>
    </row>
    <row r="650" spans="1:2" ht="15" customHeight="1">
      <c r="A650" s="161" t="s">
        <v>509</v>
      </c>
      <c r="B650" s="166">
        <v>0</v>
      </c>
    </row>
    <row r="651" spans="1:2" ht="15" customHeight="1">
      <c r="A651" s="160" t="s">
        <v>510</v>
      </c>
      <c r="B651" s="166">
        <v>9.8620748011507882</v>
      </c>
    </row>
    <row r="652" spans="1:2" ht="15" customHeight="1">
      <c r="A652" s="161" t="s">
        <v>511</v>
      </c>
      <c r="B652" s="166">
        <v>9.8620748011507882</v>
      </c>
    </row>
    <row r="653" spans="1:2" ht="15" customHeight="1">
      <c r="A653" s="161" t="s">
        <v>512</v>
      </c>
      <c r="B653" s="166">
        <v>0</v>
      </c>
    </row>
    <row r="654" spans="1:2" ht="15" customHeight="1">
      <c r="A654" s="160" t="s">
        <v>513</v>
      </c>
      <c r="B654" s="166">
        <v>0</v>
      </c>
    </row>
    <row r="655" spans="1:2" ht="15" customHeight="1">
      <c r="A655" s="161" t="s">
        <v>514</v>
      </c>
      <c r="B655" s="166">
        <v>0</v>
      </c>
    </row>
    <row r="656" spans="1:2" ht="15" customHeight="1">
      <c r="A656" s="161" t="s">
        <v>515</v>
      </c>
      <c r="B656" s="166">
        <v>0</v>
      </c>
    </row>
    <row r="657" spans="1:2" ht="15" customHeight="1">
      <c r="A657" s="161" t="s">
        <v>516</v>
      </c>
      <c r="B657" s="166">
        <v>0</v>
      </c>
    </row>
    <row r="658" spans="1:2" ht="15" customHeight="1">
      <c r="A658" s="160" t="s">
        <v>517</v>
      </c>
      <c r="B658" s="166">
        <v>2774.5303773904211</v>
      </c>
    </row>
    <row r="659" spans="1:2" ht="15" customHeight="1">
      <c r="A659" s="161" t="s">
        <v>518</v>
      </c>
      <c r="B659" s="166">
        <v>838.27635809781691</v>
      </c>
    </row>
    <row r="660" spans="1:2" ht="15" customHeight="1">
      <c r="A660" s="161" t="s">
        <v>519</v>
      </c>
      <c r="B660" s="166">
        <v>1906.667794889152</v>
      </c>
    </row>
    <row r="661" spans="1:2" ht="15" customHeight="1">
      <c r="A661" s="161" t="s">
        <v>520</v>
      </c>
      <c r="B661" s="166">
        <v>29.586224403452359</v>
      </c>
    </row>
    <row r="662" spans="1:2" ht="15" customHeight="1">
      <c r="A662" s="160" t="s">
        <v>521</v>
      </c>
      <c r="B662" s="166">
        <v>2355.392198341513</v>
      </c>
    </row>
    <row r="663" spans="1:2" ht="15" customHeight="1">
      <c r="A663" s="161" t="s">
        <v>91</v>
      </c>
      <c r="B663" s="166">
        <v>154.50583855136233</v>
      </c>
    </row>
    <row r="664" spans="1:2" ht="15" customHeight="1">
      <c r="A664" s="161" t="s">
        <v>92</v>
      </c>
      <c r="B664" s="166">
        <v>0</v>
      </c>
    </row>
    <row r="665" spans="1:2" ht="15" customHeight="1">
      <c r="A665" s="161" t="s">
        <v>93</v>
      </c>
      <c r="B665" s="166">
        <v>0</v>
      </c>
    </row>
    <row r="666" spans="1:2" ht="15" customHeight="1">
      <c r="A666" s="161" t="s">
        <v>522</v>
      </c>
      <c r="B666" s="166">
        <v>16.436791335251311</v>
      </c>
    </row>
    <row r="667" spans="1:2" ht="15" customHeight="1">
      <c r="A667" s="161" t="s">
        <v>523</v>
      </c>
      <c r="B667" s="166">
        <v>0</v>
      </c>
    </row>
    <row r="668" spans="1:2" ht="15" customHeight="1">
      <c r="A668" s="161" t="s">
        <v>100</v>
      </c>
      <c r="B668" s="166">
        <v>16.436791335251311</v>
      </c>
    </row>
    <row r="669" spans="1:2" ht="15" customHeight="1">
      <c r="A669" s="161" t="s">
        <v>524</v>
      </c>
      <c r="B669" s="166">
        <v>2168.012777119648</v>
      </c>
    </row>
    <row r="670" spans="1:2" ht="15" customHeight="1">
      <c r="A670" s="160" t="s">
        <v>1207</v>
      </c>
      <c r="B670" s="166">
        <v>0</v>
      </c>
    </row>
    <row r="671" spans="1:2" ht="15" customHeight="1">
      <c r="A671" s="161" t="s">
        <v>1208</v>
      </c>
      <c r="B671" s="166">
        <v>0</v>
      </c>
    </row>
    <row r="672" spans="1:2" ht="15" customHeight="1">
      <c r="A672" s="161" t="s">
        <v>1209</v>
      </c>
      <c r="B672" s="166">
        <v>0</v>
      </c>
    </row>
    <row r="673" spans="1:4" ht="15" customHeight="1">
      <c r="A673" s="160" t="s">
        <v>525</v>
      </c>
      <c r="B673" s="168">
        <v>1852.4263834828228</v>
      </c>
    </row>
    <row r="674" spans="1:4" ht="15" customHeight="1">
      <c r="A674" s="161" t="s">
        <v>526</v>
      </c>
      <c r="B674" s="166">
        <v>1852.4263834828228</v>
      </c>
    </row>
    <row r="675" spans="1:4" ht="15" customHeight="1">
      <c r="A675" s="160" t="s">
        <v>527</v>
      </c>
      <c r="B675" s="166">
        <v>53209</v>
      </c>
    </row>
    <row r="676" spans="1:4" ht="15" customHeight="1">
      <c r="A676" s="160" t="s">
        <v>528</v>
      </c>
      <c r="B676" s="166">
        <v>2204.2343146643602</v>
      </c>
    </row>
    <row r="677" spans="1:4" ht="15" customHeight="1">
      <c r="A677" s="161" t="s">
        <v>91</v>
      </c>
      <c r="B677" s="166">
        <v>1773.5785425226284</v>
      </c>
    </row>
    <row r="678" spans="1:4" ht="15" customHeight="1">
      <c r="A678" s="161" t="s">
        <v>92</v>
      </c>
      <c r="B678" s="166">
        <v>0</v>
      </c>
    </row>
    <row r="679" spans="1:4" ht="15" customHeight="1">
      <c r="A679" s="161" t="s">
        <v>93</v>
      </c>
      <c r="B679" s="166">
        <v>0</v>
      </c>
    </row>
    <row r="680" spans="1:4" ht="15" customHeight="1">
      <c r="A680" s="161" t="s">
        <v>529</v>
      </c>
      <c r="B680" s="166">
        <v>430.65577214173175</v>
      </c>
    </row>
    <row r="681" spans="1:4" ht="15" customHeight="1">
      <c r="A681" s="160" t="s">
        <v>530</v>
      </c>
      <c r="B681" s="166">
        <v>5499.9015785734146</v>
      </c>
    </row>
    <row r="682" spans="1:4" ht="15" customHeight="1">
      <c r="A682" s="161" t="s">
        <v>531</v>
      </c>
      <c r="B682" s="166">
        <v>387.91893979178894</v>
      </c>
    </row>
    <row r="683" spans="1:4" ht="15" customHeight="1">
      <c r="A683" s="161" t="s">
        <v>532</v>
      </c>
      <c r="B683" s="166">
        <v>272.85823731117358</v>
      </c>
    </row>
    <row r="684" spans="1:4" ht="15" customHeight="1">
      <c r="A684" s="161" t="s">
        <v>533</v>
      </c>
      <c r="B684" s="166">
        <v>0</v>
      </c>
    </row>
    <row r="685" spans="1:4" ht="15" customHeight="1">
      <c r="A685" s="161" t="s">
        <v>534</v>
      </c>
      <c r="B685" s="166">
        <v>164.3724321151648</v>
      </c>
    </row>
    <row r="686" spans="1:4" ht="15" customHeight="1">
      <c r="A686" s="161" t="s">
        <v>535</v>
      </c>
      <c r="B686" s="166">
        <v>2608.5904976676652</v>
      </c>
    </row>
    <row r="687" spans="1:4" ht="15" customHeight="1">
      <c r="A687" s="161" t="s">
        <v>1210</v>
      </c>
      <c r="B687" s="166">
        <v>9.8623459269098888</v>
      </c>
      <c r="C687" s="103"/>
      <c r="D687" s="103"/>
    </row>
    <row r="688" spans="1:4" ht="15" customHeight="1">
      <c r="A688" s="161" t="s">
        <v>536</v>
      </c>
      <c r="B688" s="166">
        <v>0</v>
      </c>
    </row>
    <row r="689" spans="1:2" ht="15" customHeight="1">
      <c r="A689" s="161" t="s">
        <v>537</v>
      </c>
      <c r="B689" s="166">
        <v>4.9311729634549444</v>
      </c>
    </row>
    <row r="690" spans="1:2" ht="15" customHeight="1">
      <c r="A690" s="161" t="s">
        <v>538</v>
      </c>
      <c r="B690" s="166">
        <v>0</v>
      </c>
    </row>
    <row r="691" spans="1:2" ht="15" customHeight="1">
      <c r="A691" s="161" t="s">
        <v>539</v>
      </c>
      <c r="B691" s="166">
        <v>0</v>
      </c>
    </row>
    <row r="692" spans="1:2" ht="15" customHeight="1">
      <c r="A692" s="161" t="s">
        <v>540</v>
      </c>
      <c r="B692" s="166">
        <v>0</v>
      </c>
    </row>
    <row r="693" spans="1:2" ht="15" customHeight="1">
      <c r="A693" s="161" t="s">
        <v>1211</v>
      </c>
      <c r="B693" s="166">
        <v>0</v>
      </c>
    </row>
    <row r="694" spans="1:2" ht="15" customHeight="1">
      <c r="A694" s="161" t="s">
        <v>541</v>
      </c>
      <c r="B694" s="166">
        <v>2051.3679527972567</v>
      </c>
    </row>
    <row r="695" spans="1:2" ht="15" customHeight="1">
      <c r="A695" s="160" t="s">
        <v>542</v>
      </c>
      <c r="B695" s="166">
        <v>0</v>
      </c>
    </row>
    <row r="696" spans="1:2" ht="15" customHeight="1">
      <c r="A696" s="161" t="s">
        <v>543</v>
      </c>
      <c r="B696" s="166">
        <v>0</v>
      </c>
    </row>
    <row r="697" spans="1:2" ht="15" customHeight="1">
      <c r="A697" s="161" t="s">
        <v>544</v>
      </c>
      <c r="B697" s="166">
        <v>0</v>
      </c>
    </row>
    <row r="698" spans="1:2" ht="15" customHeight="1">
      <c r="A698" s="161" t="s">
        <v>545</v>
      </c>
      <c r="B698" s="166">
        <v>0</v>
      </c>
    </row>
    <row r="699" spans="1:2" ht="15" customHeight="1">
      <c r="A699" s="160" t="s">
        <v>546</v>
      </c>
      <c r="B699" s="166">
        <v>12364.094343702698</v>
      </c>
    </row>
    <row r="700" spans="1:2" ht="15" customHeight="1">
      <c r="A700" s="161" t="s">
        <v>547</v>
      </c>
      <c r="B700" s="166">
        <v>3483.0518365203425</v>
      </c>
    </row>
    <row r="701" spans="1:2" ht="15" customHeight="1">
      <c r="A701" s="161" t="s">
        <v>548</v>
      </c>
      <c r="B701" s="166">
        <v>461.88653424361308</v>
      </c>
    </row>
    <row r="702" spans="1:2" ht="15" customHeight="1">
      <c r="A702" s="161" t="s">
        <v>549</v>
      </c>
      <c r="B702" s="166">
        <v>784.05650118933613</v>
      </c>
    </row>
    <row r="703" spans="1:2" ht="15" customHeight="1">
      <c r="A703" s="161" t="s">
        <v>550</v>
      </c>
      <c r="B703" s="166">
        <v>52.59917827685274</v>
      </c>
    </row>
    <row r="704" spans="1:2" ht="15" customHeight="1">
      <c r="A704" s="161" t="s">
        <v>551</v>
      </c>
      <c r="B704" s="166">
        <v>69.036421488369214</v>
      </c>
    </row>
    <row r="705" spans="1:2" ht="15" customHeight="1">
      <c r="A705" s="161" t="s">
        <v>552</v>
      </c>
      <c r="B705" s="166">
        <v>2521.4731086466281</v>
      </c>
    </row>
    <row r="706" spans="1:2" ht="15" customHeight="1">
      <c r="A706" s="161" t="s">
        <v>553</v>
      </c>
      <c r="B706" s="166">
        <v>0</v>
      </c>
    </row>
    <row r="707" spans="1:2" ht="15" customHeight="1">
      <c r="A707" s="161" t="s">
        <v>554</v>
      </c>
      <c r="B707" s="166">
        <v>67.392697167217563</v>
      </c>
    </row>
    <row r="708" spans="1:2" ht="15" customHeight="1">
      <c r="A708" s="161" t="s">
        <v>1212</v>
      </c>
      <c r="B708" s="166">
        <v>2020.1371906953757</v>
      </c>
    </row>
    <row r="709" spans="1:2" ht="15" customHeight="1">
      <c r="A709" s="161" t="s">
        <v>555</v>
      </c>
      <c r="B709" s="166">
        <v>1543.4571375613975</v>
      </c>
    </row>
    <row r="710" spans="1:2" ht="15" customHeight="1">
      <c r="A710" s="161" t="s">
        <v>556</v>
      </c>
      <c r="B710" s="166">
        <v>1361.0037379135645</v>
      </c>
    </row>
    <row r="711" spans="1:2" ht="15" customHeight="1">
      <c r="A711" s="160" t="s">
        <v>557</v>
      </c>
      <c r="B711" s="166">
        <v>297.51410212844831</v>
      </c>
    </row>
    <row r="712" spans="1:2" ht="15" customHeight="1">
      <c r="A712" s="161" t="s">
        <v>558</v>
      </c>
      <c r="B712" s="166">
        <v>297.51410212844831</v>
      </c>
    </row>
    <row r="713" spans="1:2" ht="15" customHeight="1">
      <c r="A713" s="161" t="s">
        <v>559</v>
      </c>
      <c r="B713" s="166">
        <v>0</v>
      </c>
    </row>
    <row r="714" spans="1:2" ht="15" customHeight="1">
      <c r="A714" s="160" t="s">
        <v>560</v>
      </c>
      <c r="B714" s="166">
        <v>4633.6588613264967</v>
      </c>
    </row>
    <row r="715" spans="1:2" ht="15" customHeight="1">
      <c r="A715" s="161" t="s">
        <v>561</v>
      </c>
      <c r="B715" s="166">
        <v>0</v>
      </c>
    </row>
    <row r="716" spans="1:2" ht="15" customHeight="1">
      <c r="A716" s="161" t="s">
        <v>562</v>
      </c>
      <c r="B716" s="166">
        <v>4632.0151370053445</v>
      </c>
    </row>
    <row r="717" spans="1:2" ht="15" customHeight="1">
      <c r="A717" s="161" t="s">
        <v>563</v>
      </c>
      <c r="B717" s="166">
        <v>1.6437243211516481</v>
      </c>
    </row>
    <row r="718" spans="1:2" ht="15" customHeight="1">
      <c r="A718" s="160" t="s">
        <v>564</v>
      </c>
      <c r="B718" s="166">
        <v>19560.319421704615</v>
      </c>
    </row>
    <row r="719" spans="1:2" ht="15" customHeight="1">
      <c r="A719" s="161" t="s">
        <v>565</v>
      </c>
      <c r="B719" s="166">
        <v>6711.3264032621792</v>
      </c>
    </row>
    <row r="720" spans="1:2" ht="15" customHeight="1">
      <c r="A720" s="161" t="s">
        <v>566</v>
      </c>
      <c r="B720" s="166">
        <v>9937.9572456828628</v>
      </c>
    </row>
    <row r="721" spans="1:2" ht="15" customHeight="1">
      <c r="A721" s="161" t="s">
        <v>567</v>
      </c>
      <c r="B721" s="166">
        <v>2865.0114917673227</v>
      </c>
    </row>
    <row r="722" spans="1:2" ht="15" customHeight="1">
      <c r="A722" s="161" t="s">
        <v>568</v>
      </c>
      <c r="B722" s="166">
        <v>46.024280992246148</v>
      </c>
    </row>
    <row r="723" spans="1:2" ht="15" customHeight="1">
      <c r="A723" s="160" t="s">
        <v>569</v>
      </c>
      <c r="B723" s="166">
        <v>7403.334342467022</v>
      </c>
    </row>
    <row r="724" spans="1:2" ht="15" customHeight="1">
      <c r="A724" s="161" t="s">
        <v>570</v>
      </c>
      <c r="B724" s="166">
        <v>4115.8857001637271</v>
      </c>
    </row>
    <row r="725" spans="1:2" ht="15" customHeight="1">
      <c r="A725" s="161" t="s">
        <v>571</v>
      </c>
      <c r="B725" s="166">
        <v>0</v>
      </c>
    </row>
    <row r="726" spans="1:2" ht="15" customHeight="1">
      <c r="A726" s="161" t="s">
        <v>572</v>
      </c>
      <c r="B726" s="166">
        <v>3287.4486423032963</v>
      </c>
    </row>
    <row r="727" spans="1:2" ht="15" customHeight="1">
      <c r="A727" s="160" t="s">
        <v>573</v>
      </c>
      <c r="B727" s="166">
        <v>294.22665348614498</v>
      </c>
    </row>
    <row r="728" spans="1:2" ht="15" customHeight="1">
      <c r="A728" s="161" t="s">
        <v>574</v>
      </c>
      <c r="B728" s="166">
        <v>108.48580519600877</v>
      </c>
    </row>
    <row r="729" spans="1:2" ht="15" customHeight="1">
      <c r="A729" s="161" t="s">
        <v>575</v>
      </c>
      <c r="B729" s="166">
        <v>154.51008618825492</v>
      </c>
    </row>
    <row r="730" spans="1:2" ht="15" customHeight="1">
      <c r="A730" s="161" t="s">
        <v>576</v>
      </c>
      <c r="B730" s="166">
        <v>31.230762101881314</v>
      </c>
    </row>
    <row r="731" spans="1:2" ht="15" customHeight="1">
      <c r="A731" s="160" t="s">
        <v>577</v>
      </c>
      <c r="B731" s="166">
        <v>157.79753483055822</v>
      </c>
    </row>
    <row r="732" spans="1:2" ht="15" customHeight="1">
      <c r="A732" s="161" t="s">
        <v>578</v>
      </c>
      <c r="B732" s="168">
        <v>157.79753483055822</v>
      </c>
    </row>
    <row r="733" spans="1:2" ht="15" customHeight="1">
      <c r="A733" s="161" t="s">
        <v>579</v>
      </c>
      <c r="B733" s="166">
        <v>0</v>
      </c>
    </row>
    <row r="734" spans="1:2" ht="15" customHeight="1">
      <c r="A734" s="160" t="s">
        <v>580</v>
      </c>
      <c r="B734" s="166">
        <v>613.1091717895647</v>
      </c>
    </row>
    <row r="735" spans="1:2" ht="15" customHeight="1">
      <c r="A735" s="161" t="s">
        <v>91</v>
      </c>
      <c r="B735" s="166">
        <v>27.943313459578018</v>
      </c>
    </row>
    <row r="736" spans="1:2" ht="15" customHeight="1">
      <c r="A736" s="161" t="s">
        <v>92</v>
      </c>
      <c r="B736" s="166">
        <v>0</v>
      </c>
    </row>
    <row r="737" spans="1:2" ht="15" customHeight="1">
      <c r="A737" s="161" t="s">
        <v>93</v>
      </c>
      <c r="B737" s="166">
        <v>0</v>
      </c>
    </row>
    <row r="738" spans="1:2" ht="15" customHeight="1">
      <c r="A738" s="161" t="s">
        <v>132</v>
      </c>
      <c r="B738" s="166">
        <v>0</v>
      </c>
    </row>
    <row r="739" spans="1:2" ht="15" customHeight="1">
      <c r="A739" s="161" t="s">
        <v>581</v>
      </c>
      <c r="B739" s="166">
        <v>36.161935065336259</v>
      </c>
    </row>
    <row r="740" spans="1:2" ht="15" customHeight="1">
      <c r="A740" s="161" t="s">
        <v>582</v>
      </c>
      <c r="B740" s="166">
        <v>88.761113342189006</v>
      </c>
    </row>
    <row r="741" spans="1:2" ht="15" customHeight="1">
      <c r="A741" s="161" t="s">
        <v>100</v>
      </c>
      <c r="B741" s="166">
        <v>0</v>
      </c>
    </row>
    <row r="742" spans="1:2" ht="15" customHeight="1">
      <c r="A742" s="161" t="s">
        <v>583</v>
      </c>
      <c r="B742" s="166">
        <v>460.2428099224615</v>
      </c>
    </row>
    <row r="743" spans="1:2" ht="15" customHeight="1">
      <c r="A743" s="160" t="s">
        <v>584</v>
      </c>
      <c r="B743" s="168">
        <v>0</v>
      </c>
    </row>
    <row r="744" spans="1:2" ht="15" customHeight="1">
      <c r="A744" s="161" t="s">
        <v>585</v>
      </c>
      <c r="B744" s="166">
        <v>0</v>
      </c>
    </row>
    <row r="745" spans="1:2" ht="15" customHeight="1">
      <c r="A745" s="160" t="s">
        <v>586</v>
      </c>
      <c r="B745" s="166">
        <v>180.80967532668129</v>
      </c>
    </row>
    <row r="746" spans="1:2" ht="15" customHeight="1">
      <c r="A746" s="161" t="s">
        <v>1213</v>
      </c>
      <c r="B746" s="166">
        <v>180.80967532668129</v>
      </c>
    </row>
    <row r="747" spans="1:2" ht="15" customHeight="1">
      <c r="A747" s="160" t="s">
        <v>587</v>
      </c>
      <c r="B747" s="166">
        <v>26282</v>
      </c>
    </row>
    <row r="748" spans="1:2" ht="15" customHeight="1">
      <c r="A748" s="160" t="s">
        <v>588</v>
      </c>
      <c r="B748" s="166">
        <v>1415.3794573756606</v>
      </c>
    </row>
    <row r="749" spans="1:2" ht="15" customHeight="1">
      <c r="A749" s="161" t="s">
        <v>91</v>
      </c>
      <c r="B749" s="166">
        <v>902.64980578838242</v>
      </c>
    </row>
    <row r="750" spans="1:2" ht="15" customHeight="1">
      <c r="A750" s="161" t="s">
        <v>92</v>
      </c>
      <c r="B750" s="166">
        <v>0</v>
      </c>
    </row>
    <row r="751" spans="1:2" ht="15" customHeight="1">
      <c r="A751" s="161" t="s">
        <v>93</v>
      </c>
      <c r="B751" s="166">
        <v>0</v>
      </c>
    </row>
    <row r="752" spans="1:2" ht="15" customHeight="1">
      <c r="A752" s="161" t="s">
        <v>589</v>
      </c>
      <c r="B752" s="166">
        <v>0</v>
      </c>
    </row>
    <row r="753" spans="1:5" ht="15" customHeight="1">
      <c r="A753" s="161" t="s">
        <v>590</v>
      </c>
      <c r="B753" s="166">
        <v>0</v>
      </c>
    </row>
    <row r="754" spans="1:5" ht="15" customHeight="1">
      <c r="A754" s="161" t="s">
        <v>591</v>
      </c>
      <c r="B754" s="166">
        <v>0</v>
      </c>
      <c r="D754" s="103"/>
      <c r="E754" s="103"/>
    </row>
    <row r="755" spans="1:5" ht="15" customHeight="1">
      <c r="A755" s="161" t="s">
        <v>592</v>
      </c>
      <c r="B755" s="166">
        <v>0</v>
      </c>
    </row>
    <row r="756" spans="1:5" ht="15" customHeight="1">
      <c r="A756" s="161" t="s">
        <v>593</v>
      </c>
      <c r="B756" s="166">
        <v>0</v>
      </c>
    </row>
    <row r="757" spans="1:5" ht="15" customHeight="1">
      <c r="A757" s="161" t="s">
        <v>594</v>
      </c>
      <c r="B757" s="166">
        <v>512.72965158727845</v>
      </c>
    </row>
    <row r="758" spans="1:5" ht="15" customHeight="1">
      <c r="A758" s="160" t="s">
        <v>595</v>
      </c>
      <c r="B758" s="166">
        <v>0</v>
      </c>
    </row>
    <row r="759" spans="1:5" ht="15" customHeight="1">
      <c r="A759" s="161" t="s">
        <v>596</v>
      </c>
      <c r="B759" s="166">
        <v>0</v>
      </c>
    </row>
    <row r="760" spans="1:5" ht="15" customHeight="1">
      <c r="A760" s="161" t="s">
        <v>597</v>
      </c>
      <c r="B760" s="166">
        <v>0</v>
      </c>
    </row>
    <row r="761" spans="1:5" ht="15" customHeight="1">
      <c r="A761" s="161" t="s">
        <v>598</v>
      </c>
      <c r="B761" s="166">
        <v>0</v>
      </c>
    </row>
    <row r="762" spans="1:5" ht="15" customHeight="1">
      <c r="A762" s="160" t="s">
        <v>599</v>
      </c>
      <c r="B762" s="166">
        <v>782.9105458368623</v>
      </c>
    </row>
    <row r="763" spans="1:5" ht="15" customHeight="1">
      <c r="A763" s="161" t="s">
        <v>600</v>
      </c>
      <c r="B763" s="166">
        <v>535.75643234718609</v>
      </c>
    </row>
    <row r="764" spans="1:5" ht="15" customHeight="1">
      <c r="A764" s="161" t="s">
        <v>601</v>
      </c>
      <c r="B764" s="166">
        <v>0</v>
      </c>
    </row>
    <row r="765" spans="1:5" ht="15" customHeight="1">
      <c r="A765" s="161" t="s">
        <v>602</v>
      </c>
      <c r="B765" s="166">
        <v>0</v>
      </c>
    </row>
    <row r="766" spans="1:5" ht="15" customHeight="1">
      <c r="A766" s="161" t="s">
        <v>603</v>
      </c>
      <c r="B766" s="166">
        <v>0</v>
      </c>
    </row>
    <row r="767" spans="1:5" ht="15" customHeight="1">
      <c r="A767" s="161" t="s">
        <v>604</v>
      </c>
      <c r="B767" s="166">
        <v>0</v>
      </c>
    </row>
    <row r="768" spans="1:5" ht="15" customHeight="1">
      <c r="A768" s="161" t="s">
        <v>605</v>
      </c>
      <c r="B768" s="166">
        <v>0</v>
      </c>
    </row>
    <row r="769" spans="1:2" ht="15" customHeight="1">
      <c r="A769" s="161" t="s">
        <v>1214</v>
      </c>
      <c r="B769" s="166">
        <v>0</v>
      </c>
    </row>
    <row r="770" spans="1:2" ht="15" customHeight="1">
      <c r="A770" s="161" t="s">
        <v>606</v>
      </c>
      <c r="B770" s="166">
        <v>247.15411348967609</v>
      </c>
    </row>
    <row r="771" spans="1:2" ht="15" customHeight="1">
      <c r="A771" s="160" t="s">
        <v>607</v>
      </c>
      <c r="B771" s="166">
        <v>0</v>
      </c>
    </row>
    <row r="772" spans="1:2" ht="15" customHeight="1">
      <c r="A772" s="161" t="s">
        <v>608</v>
      </c>
      <c r="B772" s="166">
        <v>0</v>
      </c>
    </row>
    <row r="773" spans="1:2" ht="15" customHeight="1">
      <c r="A773" s="161" t="s">
        <v>609</v>
      </c>
      <c r="B773" s="166">
        <v>0</v>
      </c>
    </row>
    <row r="774" spans="1:2" ht="15" customHeight="1">
      <c r="A774" s="161" t="s">
        <v>610</v>
      </c>
      <c r="B774" s="166">
        <v>0</v>
      </c>
    </row>
    <row r="775" spans="1:2" ht="15" customHeight="1">
      <c r="A775" s="161" t="s">
        <v>611</v>
      </c>
      <c r="B775" s="166">
        <v>0</v>
      </c>
    </row>
    <row r="776" spans="1:2" ht="15" customHeight="1">
      <c r="A776" s="160" t="s">
        <v>612</v>
      </c>
      <c r="B776" s="166">
        <v>7.6755935866359035</v>
      </c>
    </row>
    <row r="777" spans="1:2" ht="15" customHeight="1">
      <c r="A777" s="161" t="s">
        <v>613</v>
      </c>
      <c r="B777" s="166">
        <v>0</v>
      </c>
    </row>
    <row r="778" spans="1:2" ht="15" customHeight="1">
      <c r="A778" s="161" t="s">
        <v>614</v>
      </c>
      <c r="B778" s="166">
        <v>0</v>
      </c>
    </row>
    <row r="779" spans="1:2" ht="15" customHeight="1">
      <c r="A779" s="161" t="s">
        <v>615</v>
      </c>
      <c r="B779" s="166">
        <v>0</v>
      </c>
    </row>
    <row r="780" spans="1:2" ht="15" customHeight="1">
      <c r="A780" s="161" t="s">
        <v>616</v>
      </c>
      <c r="B780" s="166">
        <v>0</v>
      </c>
    </row>
    <row r="781" spans="1:2" ht="15" customHeight="1">
      <c r="A781" s="161" t="s">
        <v>617</v>
      </c>
      <c r="B781" s="168">
        <v>7.6755935866359035</v>
      </c>
    </row>
    <row r="782" spans="1:2" ht="15" customHeight="1">
      <c r="A782" s="161" t="s">
        <v>618</v>
      </c>
      <c r="B782" s="166">
        <v>0</v>
      </c>
    </row>
    <row r="783" spans="1:2" ht="15" customHeight="1">
      <c r="A783" s="160" t="s">
        <v>1215</v>
      </c>
      <c r="B783" s="166">
        <v>0</v>
      </c>
    </row>
    <row r="784" spans="1:2" ht="15" customHeight="1">
      <c r="A784" s="161" t="s">
        <v>619</v>
      </c>
      <c r="B784" s="166">
        <v>0</v>
      </c>
    </row>
    <row r="785" spans="1:2" ht="15" customHeight="1">
      <c r="A785" s="161" t="s">
        <v>620</v>
      </c>
      <c r="B785" s="166">
        <v>0</v>
      </c>
    </row>
    <row r="786" spans="1:2" ht="15" customHeight="1">
      <c r="A786" s="161" t="s">
        <v>621</v>
      </c>
      <c r="B786" s="166">
        <v>0</v>
      </c>
    </row>
    <row r="787" spans="1:2" ht="15" customHeight="1">
      <c r="A787" s="161" t="s">
        <v>622</v>
      </c>
      <c r="B787" s="166">
        <v>0</v>
      </c>
    </row>
    <row r="788" spans="1:2" ht="15" customHeight="1">
      <c r="A788" s="161" t="s">
        <v>1216</v>
      </c>
      <c r="B788" s="166">
        <v>0</v>
      </c>
    </row>
    <row r="789" spans="1:2" ht="15" customHeight="1">
      <c r="A789" s="160" t="s">
        <v>623</v>
      </c>
      <c r="B789" s="166">
        <v>0</v>
      </c>
    </row>
    <row r="790" spans="1:2" ht="15" customHeight="1">
      <c r="A790" s="161" t="s">
        <v>624</v>
      </c>
      <c r="B790" s="166">
        <v>0</v>
      </c>
    </row>
    <row r="791" spans="1:2" ht="15" customHeight="1">
      <c r="A791" s="161" t="s">
        <v>625</v>
      </c>
      <c r="B791" s="166">
        <v>0</v>
      </c>
    </row>
    <row r="792" spans="1:2" ht="15" customHeight="1">
      <c r="A792" s="160" t="s">
        <v>626</v>
      </c>
      <c r="B792" s="166">
        <v>0</v>
      </c>
    </row>
    <row r="793" spans="1:2" ht="15" customHeight="1">
      <c r="A793" s="161" t="s">
        <v>627</v>
      </c>
      <c r="B793" s="166">
        <v>0</v>
      </c>
    </row>
    <row r="794" spans="1:2" ht="15" customHeight="1">
      <c r="A794" s="161" t="s">
        <v>628</v>
      </c>
      <c r="B794" s="166">
        <v>0</v>
      </c>
    </row>
    <row r="795" spans="1:2" ht="15" customHeight="1">
      <c r="A795" s="160" t="s">
        <v>629</v>
      </c>
      <c r="B795" s="166">
        <v>0</v>
      </c>
    </row>
    <row r="796" spans="1:2" ht="15" customHeight="1">
      <c r="A796" s="161" t="s">
        <v>630</v>
      </c>
      <c r="B796" s="166">
        <v>0</v>
      </c>
    </row>
    <row r="797" spans="1:2" ht="15" customHeight="1">
      <c r="A797" s="160" t="s">
        <v>631</v>
      </c>
      <c r="B797" s="166">
        <v>3769.4840103968927</v>
      </c>
    </row>
    <row r="798" spans="1:2" ht="15" customHeight="1">
      <c r="A798" s="161" t="s">
        <v>1217</v>
      </c>
      <c r="B798" s="166">
        <v>3769.4840103968927</v>
      </c>
    </row>
    <row r="799" spans="1:2" ht="15" customHeight="1">
      <c r="A799" s="160" t="s">
        <v>632</v>
      </c>
      <c r="B799" s="166">
        <v>0</v>
      </c>
    </row>
    <row r="800" spans="1:2" ht="15" customHeight="1">
      <c r="A800" s="161" t="s">
        <v>1218</v>
      </c>
      <c r="B800" s="166">
        <v>0</v>
      </c>
    </row>
    <row r="801" spans="1:2" ht="15" customHeight="1">
      <c r="A801" s="161" t="s">
        <v>1219</v>
      </c>
      <c r="B801" s="166">
        <v>0</v>
      </c>
    </row>
    <row r="802" spans="1:2" ht="15" customHeight="1">
      <c r="A802" s="161" t="s">
        <v>1220</v>
      </c>
      <c r="B802" s="166">
        <v>0</v>
      </c>
    </row>
    <row r="803" spans="1:2" ht="15" customHeight="1">
      <c r="A803" s="161" t="s">
        <v>1221</v>
      </c>
      <c r="B803" s="166">
        <v>0</v>
      </c>
    </row>
    <row r="804" spans="1:2" ht="15" customHeight="1">
      <c r="A804" s="161" t="s">
        <v>1222</v>
      </c>
      <c r="B804" s="166">
        <v>0</v>
      </c>
    </row>
    <row r="805" spans="1:2" ht="15" customHeight="1">
      <c r="A805" s="160" t="s">
        <v>633</v>
      </c>
      <c r="B805" s="166">
        <v>0</v>
      </c>
    </row>
    <row r="806" spans="1:2" ht="15" customHeight="1">
      <c r="A806" s="161" t="s">
        <v>1223</v>
      </c>
      <c r="B806" s="166">
        <v>0</v>
      </c>
    </row>
    <row r="807" spans="1:2" ht="15" customHeight="1">
      <c r="A807" s="160" t="s">
        <v>634</v>
      </c>
      <c r="B807" s="166">
        <v>0</v>
      </c>
    </row>
    <row r="808" spans="1:2" ht="15" customHeight="1">
      <c r="A808" s="161" t="s">
        <v>1224</v>
      </c>
      <c r="B808" s="166">
        <v>0</v>
      </c>
    </row>
    <row r="809" spans="1:2" ht="15" customHeight="1">
      <c r="A809" s="160" t="s">
        <v>635</v>
      </c>
      <c r="B809" s="166">
        <v>19165.957185829851</v>
      </c>
    </row>
    <row r="810" spans="1:2" ht="15" customHeight="1">
      <c r="A810" s="161" t="s">
        <v>91</v>
      </c>
      <c r="B810" s="166">
        <v>0</v>
      </c>
    </row>
    <row r="811" spans="1:2" ht="15" customHeight="1">
      <c r="A811" s="161" t="s">
        <v>92</v>
      </c>
      <c r="B811" s="166">
        <v>0</v>
      </c>
    </row>
    <row r="812" spans="1:2" ht="15" customHeight="1">
      <c r="A812" s="161" t="s">
        <v>93</v>
      </c>
      <c r="B812" s="166">
        <v>0</v>
      </c>
    </row>
    <row r="813" spans="1:2" ht="15" customHeight="1">
      <c r="A813" s="161" t="s">
        <v>636</v>
      </c>
      <c r="B813" s="166">
        <v>0</v>
      </c>
    </row>
    <row r="814" spans="1:2" ht="15" customHeight="1">
      <c r="A814" s="161" t="s">
        <v>637</v>
      </c>
      <c r="B814" s="166">
        <v>0</v>
      </c>
    </row>
    <row r="815" spans="1:2" ht="15" customHeight="1">
      <c r="A815" s="161" t="s">
        <v>638</v>
      </c>
      <c r="B815" s="166">
        <v>0</v>
      </c>
    </row>
    <row r="816" spans="1:2" ht="15" customHeight="1">
      <c r="A816" s="161" t="s">
        <v>639</v>
      </c>
      <c r="B816" s="166">
        <v>0</v>
      </c>
    </row>
    <row r="817" spans="1:2" ht="15" customHeight="1">
      <c r="A817" s="161" t="s">
        <v>640</v>
      </c>
      <c r="B817" s="166">
        <v>0</v>
      </c>
    </row>
    <row r="818" spans="1:2" ht="15" customHeight="1">
      <c r="A818" s="161" t="s">
        <v>641</v>
      </c>
      <c r="B818" s="166">
        <v>0</v>
      </c>
    </row>
    <row r="819" spans="1:2" ht="15" customHeight="1">
      <c r="A819" s="161" t="s">
        <v>642</v>
      </c>
      <c r="B819" s="166">
        <v>0</v>
      </c>
    </row>
    <row r="820" spans="1:2" ht="15" customHeight="1">
      <c r="A820" s="161" t="s">
        <v>132</v>
      </c>
      <c r="B820" s="166">
        <v>0</v>
      </c>
    </row>
    <row r="821" spans="1:2" ht="15" customHeight="1">
      <c r="A821" s="161" t="s">
        <v>643</v>
      </c>
      <c r="B821" s="166">
        <v>0</v>
      </c>
    </row>
    <row r="822" spans="1:2" ht="15" customHeight="1">
      <c r="A822" s="161" t="s">
        <v>100</v>
      </c>
      <c r="B822" s="166">
        <v>0</v>
      </c>
    </row>
    <row r="823" spans="1:2" ht="15" customHeight="1">
      <c r="A823" s="161" t="s">
        <v>644</v>
      </c>
      <c r="B823" s="166">
        <v>19165.957185829851</v>
      </c>
    </row>
    <row r="824" spans="1:2" ht="15" customHeight="1">
      <c r="A824" s="160" t="s">
        <v>645</v>
      </c>
      <c r="B824" s="166">
        <v>1140.5932069740952</v>
      </c>
    </row>
    <row r="825" spans="1:2" ht="15" customHeight="1">
      <c r="A825" s="161" t="s">
        <v>646</v>
      </c>
      <c r="B825" s="166">
        <v>1140.5932069740952</v>
      </c>
    </row>
    <row r="826" spans="1:2" ht="15" customHeight="1">
      <c r="A826" s="160" t="s">
        <v>647</v>
      </c>
      <c r="B826" s="166">
        <v>113788</v>
      </c>
    </row>
    <row r="827" spans="1:2" ht="15" customHeight="1">
      <c r="A827" s="160" t="s">
        <v>648</v>
      </c>
      <c r="B827" s="166">
        <v>18781.729890553608</v>
      </c>
    </row>
    <row r="828" spans="1:2" ht="15" customHeight="1">
      <c r="A828" s="161" t="s">
        <v>91</v>
      </c>
      <c r="B828" s="166">
        <v>3415.3520348528318</v>
      </c>
    </row>
    <row r="829" spans="1:2" ht="15" customHeight="1">
      <c r="A829" s="161" t="s">
        <v>92</v>
      </c>
      <c r="B829" s="166">
        <v>305.81202847731379</v>
      </c>
    </row>
    <row r="830" spans="1:2" ht="15" customHeight="1">
      <c r="A830" s="161" t="s">
        <v>93</v>
      </c>
      <c r="B830" s="166">
        <v>0</v>
      </c>
    </row>
    <row r="831" spans="1:2" ht="15" customHeight="1">
      <c r="A831" s="161" t="s">
        <v>649</v>
      </c>
      <c r="B831" s="166">
        <v>3055.4139836361705</v>
      </c>
    </row>
    <row r="832" spans="1:2" ht="15" customHeight="1">
      <c r="A832" s="161" t="s">
        <v>650</v>
      </c>
      <c r="B832" s="166">
        <v>1158.2968866220381</v>
      </c>
    </row>
    <row r="833" spans="1:5" ht="15" customHeight="1">
      <c r="A833" s="161" t="s">
        <v>651</v>
      </c>
      <c r="B833" s="166">
        <v>243.56710232706408</v>
      </c>
    </row>
    <row r="834" spans="1:5" ht="15" customHeight="1">
      <c r="A834" s="161" t="s">
        <v>652</v>
      </c>
      <c r="B834" s="166">
        <v>1799.6902560833066</v>
      </c>
      <c r="D834" s="103"/>
      <c r="E834" s="103"/>
    </row>
    <row r="835" spans="1:5" ht="15" customHeight="1">
      <c r="A835" s="161" t="s">
        <v>653</v>
      </c>
      <c r="B835" s="166">
        <v>0</v>
      </c>
    </row>
    <row r="836" spans="1:5" ht="15" customHeight="1">
      <c r="A836" s="161" t="s">
        <v>654</v>
      </c>
      <c r="B836" s="166">
        <v>0</v>
      </c>
    </row>
    <row r="837" spans="1:5" ht="15" customHeight="1">
      <c r="A837" s="161" t="s">
        <v>655</v>
      </c>
      <c r="B837" s="166">
        <v>8803.597598554883</v>
      </c>
    </row>
    <row r="838" spans="1:5" ht="15" customHeight="1">
      <c r="A838" s="160" t="s">
        <v>656</v>
      </c>
      <c r="B838" s="166">
        <v>86.601636382956116</v>
      </c>
    </row>
    <row r="839" spans="1:5" ht="15" customHeight="1">
      <c r="A839" s="161" t="s">
        <v>657</v>
      </c>
      <c r="B839" s="166">
        <v>86.601636382956116</v>
      </c>
    </row>
    <row r="840" spans="1:5" ht="15" customHeight="1">
      <c r="A840" s="160" t="s">
        <v>658</v>
      </c>
      <c r="B840" s="166">
        <v>44756.808203166511</v>
      </c>
    </row>
    <row r="841" spans="1:5" ht="15" customHeight="1">
      <c r="A841" s="161" t="s">
        <v>659</v>
      </c>
      <c r="B841" s="166">
        <v>21.650409095739029</v>
      </c>
    </row>
    <row r="842" spans="1:5" ht="15" customHeight="1">
      <c r="A842" s="161" t="s">
        <v>660</v>
      </c>
      <c r="B842" s="166">
        <v>44735.157794070772</v>
      </c>
    </row>
    <row r="843" spans="1:5" ht="15" customHeight="1">
      <c r="A843" s="160" t="s">
        <v>661</v>
      </c>
      <c r="B843" s="166">
        <v>5975.5129104239722</v>
      </c>
    </row>
    <row r="844" spans="1:5" ht="15" customHeight="1">
      <c r="A844" s="161" t="s">
        <v>662</v>
      </c>
      <c r="B844" s="166">
        <v>5975.5129104239722</v>
      </c>
    </row>
    <row r="845" spans="1:5" ht="15" customHeight="1">
      <c r="A845" s="160" t="s">
        <v>663</v>
      </c>
      <c r="B845" s="166">
        <v>0</v>
      </c>
    </row>
    <row r="846" spans="1:5" ht="15" customHeight="1">
      <c r="A846" s="161" t="s">
        <v>664</v>
      </c>
      <c r="B846" s="166">
        <v>0</v>
      </c>
    </row>
    <row r="847" spans="1:5" ht="15" customHeight="1">
      <c r="A847" s="160" t="s">
        <v>665</v>
      </c>
      <c r="B847" s="166">
        <v>44187</v>
      </c>
    </row>
    <row r="848" spans="1:5" ht="15" customHeight="1">
      <c r="A848" s="161" t="s">
        <v>666</v>
      </c>
      <c r="B848" s="166">
        <v>44187</v>
      </c>
    </row>
    <row r="849" spans="1:5" ht="15" customHeight="1">
      <c r="A849" s="160" t="s">
        <v>667</v>
      </c>
      <c r="B849" s="166">
        <v>32657</v>
      </c>
    </row>
    <row r="850" spans="1:5" ht="15" customHeight="1">
      <c r="A850" s="160" t="s">
        <v>1225</v>
      </c>
      <c r="B850" s="166">
        <v>17104.325649285282</v>
      </c>
    </row>
    <row r="851" spans="1:5" ht="15" customHeight="1">
      <c r="A851" s="161" t="s">
        <v>91</v>
      </c>
      <c r="B851" s="166">
        <v>1916.5523454801692</v>
      </c>
    </row>
    <row r="852" spans="1:5" ht="15" customHeight="1">
      <c r="A852" s="161" t="s">
        <v>92</v>
      </c>
      <c r="B852" s="166">
        <v>0</v>
      </c>
    </row>
    <row r="853" spans="1:5" ht="15" customHeight="1">
      <c r="A853" s="161" t="s">
        <v>93</v>
      </c>
      <c r="B853" s="166">
        <v>0</v>
      </c>
    </row>
    <row r="854" spans="1:5" ht="15" customHeight="1">
      <c r="A854" s="161" t="s">
        <v>100</v>
      </c>
      <c r="B854" s="166">
        <v>6694.7836219045703</v>
      </c>
    </row>
    <row r="855" spans="1:5" ht="15" customHeight="1">
      <c r="A855" s="161" t="s">
        <v>669</v>
      </c>
      <c r="B855" s="166">
        <v>0</v>
      </c>
    </row>
    <row r="856" spans="1:5" ht="15" customHeight="1">
      <c r="A856" s="161" t="s">
        <v>670</v>
      </c>
      <c r="B856" s="166">
        <v>152.86395208375276</v>
      </c>
    </row>
    <row r="857" spans="1:5" ht="15" customHeight="1">
      <c r="A857" s="161" t="s">
        <v>671</v>
      </c>
      <c r="B857" s="166">
        <v>8.2184920475135907</v>
      </c>
      <c r="D857" s="103"/>
      <c r="E857" s="103"/>
    </row>
    <row r="858" spans="1:5" ht="15" customHeight="1">
      <c r="A858" s="161" t="s">
        <v>672</v>
      </c>
      <c r="B858" s="166">
        <v>9.8621904570163075</v>
      </c>
    </row>
    <row r="859" spans="1:5" ht="15" customHeight="1">
      <c r="A859" s="161" t="s">
        <v>673</v>
      </c>
      <c r="B859" s="166">
        <v>57.529444332595126</v>
      </c>
    </row>
    <row r="860" spans="1:5" ht="15" customHeight="1">
      <c r="A860" s="161" t="s">
        <v>674</v>
      </c>
      <c r="B860" s="166">
        <v>32.873968190054363</v>
      </c>
    </row>
    <row r="861" spans="1:5" ht="15" customHeight="1">
      <c r="A861" s="161" t="s">
        <v>702</v>
      </c>
      <c r="B861" s="166">
        <v>0</v>
      </c>
    </row>
    <row r="862" spans="1:5" ht="15" customHeight="1">
      <c r="A862" s="161" t="s">
        <v>675</v>
      </c>
      <c r="B862" s="166">
        <v>0</v>
      </c>
    </row>
    <row r="863" spans="1:5" ht="15" customHeight="1">
      <c r="A863" s="161" t="s">
        <v>676</v>
      </c>
      <c r="B863" s="166">
        <v>0</v>
      </c>
    </row>
    <row r="864" spans="1:5" ht="15" customHeight="1">
      <c r="A864" s="161" t="s">
        <v>677</v>
      </c>
      <c r="B864" s="166">
        <v>0</v>
      </c>
    </row>
    <row r="865" spans="1:2" ht="15" customHeight="1">
      <c r="A865" s="161" t="s">
        <v>678</v>
      </c>
      <c r="B865" s="166">
        <v>0</v>
      </c>
    </row>
    <row r="866" spans="1:2" ht="15" customHeight="1">
      <c r="A866" s="161" t="s">
        <v>1226</v>
      </c>
      <c r="B866" s="166">
        <v>162.72614254076908</v>
      </c>
    </row>
    <row r="867" spans="1:2" ht="15" customHeight="1">
      <c r="A867" s="161" t="s">
        <v>1227</v>
      </c>
      <c r="B867" s="166">
        <v>0</v>
      </c>
    </row>
    <row r="868" spans="1:2" ht="15" customHeight="1">
      <c r="A868" s="161" t="s">
        <v>679</v>
      </c>
      <c r="B868" s="166">
        <v>0</v>
      </c>
    </row>
    <row r="869" spans="1:2" ht="15" customHeight="1">
      <c r="A869" s="161" t="s">
        <v>1228</v>
      </c>
      <c r="B869" s="166">
        <v>0</v>
      </c>
    </row>
    <row r="870" spans="1:2" ht="15" customHeight="1">
      <c r="A870" s="161" t="s">
        <v>680</v>
      </c>
      <c r="B870" s="166">
        <v>49.310952285081534</v>
      </c>
    </row>
    <row r="871" spans="1:2" ht="15" customHeight="1">
      <c r="A871" s="161" t="s">
        <v>681</v>
      </c>
      <c r="B871" s="166">
        <v>0</v>
      </c>
    </row>
    <row r="872" spans="1:2" ht="15" customHeight="1">
      <c r="A872" s="161" t="s">
        <v>682</v>
      </c>
      <c r="B872" s="166">
        <v>0</v>
      </c>
    </row>
    <row r="873" spans="1:2" ht="15" customHeight="1">
      <c r="A873" s="161" t="s">
        <v>683</v>
      </c>
      <c r="B873" s="166">
        <v>0</v>
      </c>
    </row>
    <row r="874" spans="1:2" ht="15" customHeight="1">
      <c r="A874" s="161" t="s">
        <v>1229</v>
      </c>
      <c r="B874" s="166">
        <v>0</v>
      </c>
    </row>
    <row r="875" spans="1:2" ht="15" customHeight="1">
      <c r="A875" s="161" t="s">
        <v>1230</v>
      </c>
      <c r="B875" s="166">
        <v>8019.6045399637605</v>
      </c>
    </row>
    <row r="876" spans="1:2" ht="15" customHeight="1">
      <c r="A876" s="160" t="s">
        <v>684</v>
      </c>
      <c r="B876" s="166">
        <v>2927.4268673243405</v>
      </c>
    </row>
    <row r="877" spans="1:2" ht="15" customHeight="1">
      <c r="A877" s="161" t="s">
        <v>91</v>
      </c>
      <c r="B877" s="166">
        <v>701.8592208576606</v>
      </c>
    </row>
    <row r="878" spans="1:2" ht="15" customHeight="1">
      <c r="A878" s="161" t="s">
        <v>92</v>
      </c>
      <c r="B878" s="166">
        <v>0</v>
      </c>
    </row>
    <row r="879" spans="1:2" ht="15" customHeight="1">
      <c r="A879" s="161" t="s">
        <v>93</v>
      </c>
      <c r="B879" s="166">
        <v>0</v>
      </c>
    </row>
    <row r="880" spans="1:2" ht="15" customHeight="1">
      <c r="A880" s="161" t="s">
        <v>685</v>
      </c>
      <c r="B880" s="166">
        <v>1834.3674250050333</v>
      </c>
    </row>
    <row r="881" spans="1:2" ht="15" customHeight="1">
      <c r="A881" s="161" t="s">
        <v>1231</v>
      </c>
      <c r="B881" s="166">
        <v>0</v>
      </c>
    </row>
    <row r="882" spans="1:2" ht="15" customHeight="1">
      <c r="A882" s="161" t="s">
        <v>686</v>
      </c>
      <c r="B882" s="166">
        <v>0</v>
      </c>
    </row>
    <row r="883" spans="1:2" ht="15" customHeight="1">
      <c r="A883" s="161" t="s">
        <v>687</v>
      </c>
      <c r="B883" s="166">
        <v>0</v>
      </c>
    </row>
    <row r="884" spans="1:2" ht="15" customHeight="1">
      <c r="A884" s="161" t="s">
        <v>688</v>
      </c>
      <c r="B884" s="166">
        <v>152.86395208375276</v>
      </c>
    </row>
    <row r="885" spans="1:2" ht="15" customHeight="1">
      <c r="A885" s="161" t="s">
        <v>689</v>
      </c>
      <c r="B885" s="166">
        <v>0</v>
      </c>
    </row>
    <row r="886" spans="1:2" ht="15" customHeight="1">
      <c r="A886" s="161" t="s">
        <v>690</v>
      </c>
      <c r="B886" s="166">
        <v>0</v>
      </c>
    </row>
    <row r="887" spans="1:2" ht="15" customHeight="1">
      <c r="A887" s="161" t="s">
        <v>691</v>
      </c>
      <c r="B887" s="166">
        <v>0</v>
      </c>
    </row>
    <row r="888" spans="1:2" ht="15" customHeight="1">
      <c r="A888" s="161" t="s">
        <v>692</v>
      </c>
      <c r="B888" s="166">
        <v>0</v>
      </c>
    </row>
    <row r="889" spans="1:2" ht="15" customHeight="1">
      <c r="A889" s="161" t="s">
        <v>693</v>
      </c>
      <c r="B889" s="166">
        <v>0</v>
      </c>
    </row>
    <row r="890" spans="1:2" ht="15" customHeight="1">
      <c r="A890" s="161" t="s">
        <v>694</v>
      </c>
      <c r="B890" s="166">
        <v>0</v>
      </c>
    </row>
    <row r="891" spans="1:2" ht="15" customHeight="1">
      <c r="A891" s="161" t="s">
        <v>695</v>
      </c>
      <c r="B891" s="166">
        <v>0</v>
      </c>
    </row>
    <row r="892" spans="1:2" ht="15" customHeight="1">
      <c r="A892" s="161" t="s">
        <v>696</v>
      </c>
      <c r="B892" s="166">
        <v>0</v>
      </c>
    </row>
    <row r="893" spans="1:2" ht="15" customHeight="1">
      <c r="A893" s="161" t="s">
        <v>697</v>
      </c>
      <c r="B893" s="166">
        <v>0</v>
      </c>
    </row>
    <row r="894" spans="1:2" ht="15" customHeight="1">
      <c r="A894" s="161" t="s">
        <v>698</v>
      </c>
      <c r="B894" s="166">
        <v>0</v>
      </c>
    </row>
    <row r="895" spans="1:2" ht="15" customHeight="1">
      <c r="A895" s="161" t="s">
        <v>699</v>
      </c>
      <c r="B895" s="166">
        <v>0</v>
      </c>
    </row>
    <row r="896" spans="1:2" ht="15" customHeight="1">
      <c r="A896" s="161" t="s">
        <v>1232</v>
      </c>
      <c r="B896" s="166">
        <v>0</v>
      </c>
    </row>
    <row r="897" spans="1:2" ht="15" customHeight="1">
      <c r="A897" s="161" t="s">
        <v>700</v>
      </c>
      <c r="B897" s="166">
        <v>0</v>
      </c>
    </row>
    <row r="898" spans="1:2" ht="15" customHeight="1">
      <c r="A898" s="161" t="s">
        <v>701</v>
      </c>
      <c r="B898" s="166">
        <v>0</v>
      </c>
    </row>
    <row r="899" spans="1:2" ht="15" customHeight="1">
      <c r="A899" s="161" t="s">
        <v>702</v>
      </c>
      <c r="B899" s="166">
        <v>0</v>
      </c>
    </row>
    <row r="900" spans="1:2" ht="15" customHeight="1">
      <c r="A900" s="161" t="s">
        <v>703</v>
      </c>
      <c r="B900" s="166">
        <v>238.3362693778941</v>
      </c>
    </row>
    <row r="901" spans="1:2" ht="15" customHeight="1">
      <c r="A901" s="160" t="s">
        <v>704</v>
      </c>
      <c r="B901" s="166">
        <v>11565.062009261123</v>
      </c>
    </row>
    <row r="902" spans="1:2" ht="15" customHeight="1">
      <c r="A902" s="161" t="s">
        <v>91</v>
      </c>
      <c r="B902" s="166">
        <v>1612.4681397221664</v>
      </c>
    </row>
    <row r="903" spans="1:2" ht="15" customHeight="1">
      <c r="A903" s="161" t="s">
        <v>92</v>
      </c>
      <c r="B903" s="166">
        <v>0</v>
      </c>
    </row>
    <row r="904" spans="1:2" ht="15" customHeight="1">
      <c r="A904" s="161" t="s">
        <v>93</v>
      </c>
      <c r="B904" s="166">
        <v>36.161365009059793</v>
      </c>
    </row>
    <row r="905" spans="1:2" ht="15" customHeight="1">
      <c r="A905" s="161" t="s">
        <v>705</v>
      </c>
      <c r="B905" s="166">
        <v>4.9310952285081537</v>
      </c>
    </row>
    <row r="906" spans="1:2" ht="15" customHeight="1">
      <c r="A906" s="161" t="s">
        <v>706</v>
      </c>
      <c r="B906" s="166">
        <v>4.9310952285081537</v>
      </c>
    </row>
    <row r="907" spans="1:2" ht="15" customHeight="1">
      <c r="A907" s="161" t="s">
        <v>707</v>
      </c>
      <c r="B907" s="166">
        <v>2043.1171230118784</v>
      </c>
    </row>
    <row r="908" spans="1:2" ht="15" customHeight="1">
      <c r="A908" s="161" t="s">
        <v>708</v>
      </c>
      <c r="B908" s="166">
        <v>0</v>
      </c>
    </row>
    <row r="909" spans="1:2" ht="15" customHeight="1">
      <c r="A909" s="161" t="s">
        <v>709</v>
      </c>
      <c r="B909" s="166">
        <v>0</v>
      </c>
    </row>
    <row r="910" spans="1:2" ht="15" customHeight="1">
      <c r="A910" s="161" t="s">
        <v>710</v>
      </c>
      <c r="B910" s="166">
        <v>0</v>
      </c>
    </row>
    <row r="911" spans="1:2" ht="15" customHeight="1">
      <c r="A911" s="161" t="s">
        <v>711</v>
      </c>
      <c r="B911" s="166">
        <v>399.41871350916051</v>
      </c>
    </row>
    <row r="912" spans="1:2" ht="15" customHeight="1">
      <c r="A912" s="161" t="s">
        <v>712</v>
      </c>
      <c r="B912" s="166">
        <v>484.89103080330182</v>
      </c>
    </row>
    <row r="913" spans="1:2" ht="15" customHeight="1">
      <c r="A913" s="161" t="s">
        <v>713</v>
      </c>
      <c r="B913" s="166">
        <v>0</v>
      </c>
    </row>
    <row r="914" spans="1:2" ht="15" customHeight="1">
      <c r="A914" s="161" t="s">
        <v>714</v>
      </c>
      <c r="B914" s="166">
        <v>0</v>
      </c>
    </row>
    <row r="915" spans="1:2" ht="15" customHeight="1">
      <c r="A915" s="161" t="s">
        <v>715</v>
      </c>
      <c r="B915" s="166">
        <v>0</v>
      </c>
    </row>
    <row r="916" spans="1:2" ht="15" customHeight="1">
      <c r="A916" s="161" t="s">
        <v>716</v>
      </c>
      <c r="B916" s="166">
        <v>0</v>
      </c>
    </row>
    <row r="917" spans="1:2" ht="15" customHeight="1">
      <c r="A917" s="161" t="s">
        <v>1233</v>
      </c>
      <c r="B917" s="166">
        <v>407.63720555667402</v>
      </c>
    </row>
    <row r="918" spans="1:2" ht="15" customHeight="1">
      <c r="A918" s="161" t="s">
        <v>717</v>
      </c>
      <c r="B918" s="166">
        <v>0</v>
      </c>
    </row>
    <row r="919" spans="1:2" ht="15" customHeight="1">
      <c r="A919" s="161" t="s">
        <v>718</v>
      </c>
      <c r="B919" s="166">
        <v>0</v>
      </c>
    </row>
    <row r="920" spans="1:2" ht="15" customHeight="1">
      <c r="A920" s="161" t="s">
        <v>719</v>
      </c>
      <c r="B920" s="166">
        <v>0</v>
      </c>
    </row>
    <row r="921" spans="1:2" ht="15" customHeight="1">
      <c r="A921" s="161" t="s">
        <v>720</v>
      </c>
      <c r="B921" s="166">
        <v>9.8621904570163075</v>
      </c>
    </row>
    <row r="922" spans="1:2" ht="15" customHeight="1">
      <c r="A922" s="161" t="s">
        <v>721</v>
      </c>
      <c r="B922" s="166">
        <v>0</v>
      </c>
    </row>
    <row r="923" spans="1:2" ht="15" customHeight="1">
      <c r="A923" s="161" t="s">
        <v>696</v>
      </c>
      <c r="B923" s="166">
        <v>0</v>
      </c>
    </row>
    <row r="924" spans="1:2" ht="15" customHeight="1">
      <c r="A924" s="161" t="s">
        <v>1234</v>
      </c>
      <c r="B924" s="166">
        <v>0</v>
      </c>
    </row>
    <row r="925" spans="1:2" ht="15" customHeight="1">
      <c r="A925" s="161" t="s">
        <v>722</v>
      </c>
      <c r="B925" s="166">
        <v>0</v>
      </c>
    </row>
    <row r="926" spans="1:2" ht="15" customHeight="1">
      <c r="A926" s="161" t="s">
        <v>724</v>
      </c>
      <c r="B926" s="166">
        <v>0</v>
      </c>
    </row>
    <row r="927" spans="1:2" ht="15" customHeight="1">
      <c r="A927" s="161" t="s">
        <v>1235</v>
      </c>
      <c r="B927" s="166">
        <v>0</v>
      </c>
    </row>
    <row r="928" spans="1:2" ht="15" customHeight="1">
      <c r="A928" s="161" t="s">
        <v>723</v>
      </c>
      <c r="B928" s="166">
        <v>6561.6440507348507</v>
      </c>
    </row>
    <row r="929" spans="1:2" ht="15" customHeight="1">
      <c r="A929" s="160" t="s">
        <v>725</v>
      </c>
      <c r="B929" s="166">
        <v>622.96169720153011</v>
      </c>
    </row>
    <row r="930" spans="1:2" ht="15" customHeight="1">
      <c r="A930" s="161" t="s">
        <v>91</v>
      </c>
      <c r="B930" s="166">
        <v>410.92460237567951</v>
      </c>
    </row>
    <row r="931" spans="1:2" ht="15" customHeight="1">
      <c r="A931" s="161" t="s">
        <v>92</v>
      </c>
      <c r="B931" s="166">
        <v>0</v>
      </c>
    </row>
    <row r="932" spans="1:2" ht="15" customHeight="1">
      <c r="A932" s="161" t="s">
        <v>93</v>
      </c>
      <c r="B932" s="166">
        <v>0</v>
      </c>
    </row>
    <row r="933" spans="1:2" ht="15" customHeight="1">
      <c r="A933" s="161" t="s">
        <v>726</v>
      </c>
      <c r="B933" s="166">
        <v>0</v>
      </c>
    </row>
    <row r="934" spans="1:2" ht="15" customHeight="1">
      <c r="A934" s="161" t="s">
        <v>727</v>
      </c>
      <c r="B934" s="166">
        <v>0</v>
      </c>
    </row>
    <row r="935" spans="1:2" ht="15" customHeight="1">
      <c r="A935" s="161" t="s">
        <v>728</v>
      </c>
      <c r="B935" s="166">
        <v>0</v>
      </c>
    </row>
    <row r="936" spans="1:2" ht="15" customHeight="1">
      <c r="A936" s="161" t="s">
        <v>729</v>
      </c>
      <c r="B936" s="166">
        <v>0</v>
      </c>
    </row>
    <row r="937" spans="1:2" ht="15" customHeight="1">
      <c r="A937" s="161" t="s">
        <v>730</v>
      </c>
      <c r="B937" s="166">
        <v>0</v>
      </c>
    </row>
    <row r="938" spans="1:2" ht="15" customHeight="1">
      <c r="A938" s="161" t="s">
        <v>731</v>
      </c>
      <c r="B938" s="166">
        <v>0</v>
      </c>
    </row>
    <row r="939" spans="1:2" ht="15" customHeight="1">
      <c r="A939" s="161" t="s">
        <v>732</v>
      </c>
      <c r="B939" s="166">
        <v>212.03709482585063</v>
      </c>
    </row>
    <row r="940" spans="1:2" ht="15" customHeight="1">
      <c r="A940" s="160" t="s">
        <v>733</v>
      </c>
      <c r="B940" s="166">
        <v>0</v>
      </c>
    </row>
    <row r="941" spans="1:2" ht="15" customHeight="1">
      <c r="A941" s="161" t="s">
        <v>1236</v>
      </c>
      <c r="B941" s="166">
        <v>0</v>
      </c>
    </row>
    <row r="942" spans="1:2" ht="15" customHeight="1">
      <c r="A942" s="161" t="s">
        <v>734</v>
      </c>
      <c r="B942" s="166">
        <v>0</v>
      </c>
    </row>
    <row r="943" spans="1:2" ht="15" customHeight="1">
      <c r="A943" s="161" t="s">
        <v>735</v>
      </c>
      <c r="B943" s="166">
        <v>0</v>
      </c>
    </row>
    <row r="944" spans="1:2" ht="15" customHeight="1">
      <c r="A944" s="161" t="s">
        <v>736</v>
      </c>
      <c r="B944" s="166">
        <v>0</v>
      </c>
    </row>
    <row r="945" spans="1:2" ht="15" customHeight="1">
      <c r="A945" s="161" t="s">
        <v>737</v>
      </c>
      <c r="B945" s="166">
        <v>0</v>
      </c>
    </row>
    <row r="946" spans="1:2" ht="15" customHeight="1">
      <c r="A946" s="161" t="s">
        <v>738</v>
      </c>
      <c r="B946" s="166">
        <v>0</v>
      </c>
    </row>
    <row r="947" spans="1:2" ht="15" customHeight="1">
      <c r="A947" s="160" t="s">
        <v>739</v>
      </c>
      <c r="B947" s="166">
        <v>274.49763438695391</v>
      </c>
    </row>
    <row r="948" spans="1:2" ht="15" customHeight="1">
      <c r="A948" s="161" t="s">
        <v>740</v>
      </c>
      <c r="B948" s="166">
        <v>0</v>
      </c>
    </row>
    <row r="949" spans="1:2" ht="15" customHeight="1">
      <c r="A949" s="161" t="s">
        <v>741</v>
      </c>
      <c r="B949" s="166">
        <v>0</v>
      </c>
    </row>
    <row r="950" spans="1:2" ht="15" customHeight="1">
      <c r="A950" s="161" t="s">
        <v>742</v>
      </c>
      <c r="B950" s="166">
        <v>0</v>
      </c>
    </row>
    <row r="951" spans="1:2" ht="15" customHeight="1">
      <c r="A951" s="161" t="s">
        <v>743</v>
      </c>
      <c r="B951" s="166">
        <v>274.49763438695391</v>
      </c>
    </row>
    <row r="952" spans="1:2" ht="15" customHeight="1">
      <c r="A952" s="161" t="s">
        <v>744</v>
      </c>
      <c r="B952" s="166">
        <v>0</v>
      </c>
    </row>
    <row r="953" spans="1:2" ht="15" customHeight="1">
      <c r="A953" s="161" t="s">
        <v>745</v>
      </c>
      <c r="B953" s="166">
        <v>0</v>
      </c>
    </row>
    <row r="954" spans="1:2" ht="15" customHeight="1">
      <c r="A954" s="160" t="s">
        <v>746</v>
      </c>
      <c r="B954" s="166">
        <v>0</v>
      </c>
    </row>
    <row r="955" spans="1:2" ht="15" customHeight="1">
      <c r="A955" s="161" t="s">
        <v>747</v>
      </c>
      <c r="B955" s="166">
        <v>0</v>
      </c>
    </row>
    <row r="956" spans="1:2" ht="15" customHeight="1">
      <c r="A956" s="161" t="s">
        <v>748</v>
      </c>
      <c r="B956" s="166">
        <v>0</v>
      </c>
    </row>
    <row r="957" spans="1:2" ht="15" customHeight="1">
      <c r="A957" s="160" t="s">
        <v>749</v>
      </c>
      <c r="B957" s="166">
        <v>162.72614254076908</v>
      </c>
    </row>
    <row r="958" spans="1:2" ht="15" customHeight="1">
      <c r="A958" s="161" t="s">
        <v>750</v>
      </c>
      <c r="B958" s="166">
        <v>0</v>
      </c>
    </row>
    <row r="959" spans="1:2" ht="15" customHeight="1">
      <c r="A959" s="161" t="s">
        <v>751</v>
      </c>
      <c r="B959" s="166">
        <v>162.72614254076908</v>
      </c>
    </row>
    <row r="960" spans="1:2" ht="15" customHeight="1">
      <c r="A960" s="160" t="s">
        <v>752</v>
      </c>
      <c r="B960" s="166">
        <v>41644</v>
      </c>
    </row>
    <row r="961" spans="1:2" ht="15" customHeight="1">
      <c r="A961" s="160" t="s">
        <v>753</v>
      </c>
      <c r="B961" s="166">
        <v>29246.958436944937</v>
      </c>
    </row>
    <row r="962" spans="1:2" ht="15" customHeight="1">
      <c r="A962" s="161" t="s">
        <v>91</v>
      </c>
      <c r="B962" s="166">
        <v>3101.7259917110714</v>
      </c>
    </row>
    <row r="963" spans="1:2" ht="15" customHeight="1">
      <c r="A963" s="161" t="s">
        <v>92</v>
      </c>
      <c r="B963" s="166">
        <v>8348.5248075784493</v>
      </c>
    </row>
    <row r="964" spans="1:2" ht="15" customHeight="1">
      <c r="A964" s="161" t="s">
        <v>93</v>
      </c>
      <c r="B964" s="166">
        <v>0</v>
      </c>
    </row>
    <row r="965" spans="1:2" ht="15" customHeight="1">
      <c r="A965" s="161" t="s">
        <v>754</v>
      </c>
      <c r="B965" s="166">
        <v>32.874679297414644</v>
      </c>
    </row>
    <row r="966" spans="1:2" ht="15" customHeight="1">
      <c r="A966" s="161" t="s">
        <v>755</v>
      </c>
      <c r="B966" s="166">
        <v>9107.9298993487282</v>
      </c>
    </row>
    <row r="967" spans="1:2" ht="15" customHeight="1">
      <c r="A967" s="161" t="s">
        <v>756</v>
      </c>
      <c r="B967" s="166">
        <v>44.380817051509766</v>
      </c>
    </row>
    <row r="968" spans="1:2" ht="15" customHeight="1">
      <c r="A968" s="161" t="s">
        <v>757</v>
      </c>
      <c r="B968" s="166">
        <v>202.17927767910004</v>
      </c>
    </row>
    <row r="969" spans="1:2" ht="15" customHeight="1">
      <c r="A969" s="161" t="s">
        <v>758</v>
      </c>
      <c r="B969" s="166">
        <v>0</v>
      </c>
    </row>
    <row r="970" spans="1:2" ht="15" customHeight="1">
      <c r="A970" s="161" t="s">
        <v>759</v>
      </c>
      <c r="B970" s="166">
        <v>23.01227550819025</v>
      </c>
    </row>
    <row r="971" spans="1:2" ht="15" customHeight="1">
      <c r="A971" s="161" t="s">
        <v>760</v>
      </c>
      <c r="B971" s="166">
        <v>0</v>
      </c>
    </row>
    <row r="972" spans="1:2" ht="15" customHeight="1">
      <c r="A972" s="161" t="s">
        <v>761</v>
      </c>
      <c r="B972" s="166">
        <v>0</v>
      </c>
    </row>
    <row r="973" spans="1:2" ht="15" customHeight="1">
      <c r="A973" s="161" t="s">
        <v>762</v>
      </c>
      <c r="B973" s="166">
        <v>0</v>
      </c>
    </row>
    <row r="974" spans="1:2" ht="15" customHeight="1">
      <c r="A974" s="161" t="s">
        <v>763</v>
      </c>
      <c r="B974" s="166">
        <v>0</v>
      </c>
    </row>
    <row r="975" spans="1:2" ht="15" customHeight="1">
      <c r="A975" s="161" t="s">
        <v>764</v>
      </c>
      <c r="B975" s="166">
        <v>0</v>
      </c>
    </row>
    <row r="976" spans="1:2" ht="15" customHeight="1">
      <c r="A976" s="161" t="s">
        <v>765</v>
      </c>
      <c r="B976" s="166">
        <v>0</v>
      </c>
    </row>
    <row r="977" spans="1:5" ht="15" customHeight="1">
      <c r="A977" s="161" t="s">
        <v>766</v>
      </c>
      <c r="B977" s="166">
        <v>0</v>
      </c>
    </row>
    <row r="978" spans="1:5" ht="15" customHeight="1">
      <c r="A978" s="161" t="s">
        <v>767</v>
      </c>
      <c r="B978" s="166">
        <v>0</v>
      </c>
    </row>
    <row r="979" spans="1:5" ht="15" customHeight="1">
      <c r="A979" s="161" t="s">
        <v>768</v>
      </c>
      <c r="B979" s="166">
        <v>0</v>
      </c>
    </row>
    <row r="980" spans="1:5" ht="15" customHeight="1">
      <c r="A980" s="161" t="s">
        <v>769</v>
      </c>
      <c r="B980" s="166">
        <v>445.45190447996839</v>
      </c>
    </row>
    <row r="981" spans="1:5" ht="15" customHeight="1">
      <c r="A981" s="161" t="s">
        <v>770</v>
      </c>
      <c r="B981" s="166">
        <v>0</v>
      </c>
    </row>
    <row r="982" spans="1:5" ht="15" customHeight="1">
      <c r="A982" s="161" t="s">
        <v>771</v>
      </c>
      <c r="B982" s="166">
        <v>0</v>
      </c>
    </row>
    <row r="983" spans="1:5" ht="15" customHeight="1">
      <c r="A983" s="161" t="s">
        <v>772</v>
      </c>
      <c r="B983" s="166">
        <v>7940.8787842905067</v>
      </c>
      <c r="D983" s="103"/>
      <c r="E983" s="103"/>
    </row>
    <row r="984" spans="1:5" ht="15" customHeight="1">
      <c r="A984" s="160" t="s">
        <v>773</v>
      </c>
      <c r="B984" s="166">
        <v>1908.37513321492</v>
      </c>
    </row>
    <row r="985" spans="1:5" ht="15" customHeight="1">
      <c r="A985" s="161" t="s">
        <v>91</v>
      </c>
      <c r="B985" s="166">
        <v>64.105624629958555</v>
      </c>
    </row>
    <row r="986" spans="1:5" ht="15" customHeight="1">
      <c r="A986" s="161" t="s">
        <v>92</v>
      </c>
      <c r="B986" s="166">
        <v>0</v>
      </c>
    </row>
    <row r="987" spans="1:5" ht="15" customHeight="1">
      <c r="A987" s="161" t="s">
        <v>93</v>
      </c>
      <c r="B987" s="166">
        <v>0</v>
      </c>
    </row>
    <row r="988" spans="1:5" ht="15" customHeight="1">
      <c r="A988" s="161" t="s">
        <v>774</v>
      </c>
      <c r="B988" s="166">
        <v>0</v>
      </c>
    </row>
    <row r="989" spans="1:5" ht="15" customHeight="1">
      <c r="A989" s="161" t="s">
        <v>775</v>
      </c>
      <c r="B989" s="166">
        <v>0</v>
      </c>
    </row>
    <row r="990" spans="1:5" ht="15" customHeight="1">
      <c r="A990" s="161" t="s">
        <v>776</v>
      </c>
      <c r="B990" s="166">
        <v>0</v>
      </c>
    </row>
    <row r="991" spans="1:5" ht="15" customHeight="1">
      <c r="A991" s="161" t="s">
        <v>777</v>
      </c>
      <c r="B991" s="166">
        <v>0</v>
      </c>
    </row>
    <row r="992" spans="1:5" ht="15" customHeight="1">
      <c r="A992" s="161" t="s">
        <v>778</v>
      </c>
      <c r="B992" s="166">
        <v>0</v>
      </c>
    </row>
    <row r="993" spans="1:2" ht="15" customHeight="1">
      <c r="A993" s="161" t="s">
        <v>779</v>
      </c>
      <c r="B993" s="166">
        <v>1844.2695085849614</v>
      </c>
    </row>
    <row r="994" spans="1:2" ht="15" customHeight="1">
      <c r="A994" s="160" t="s">
        <v>780</v>
      </c>
      <c r="B994" s="166">
        <v>4931.2018946121971</v>
      </c>
    </row>
    <row r="995" spans="1:2" ht="15" customHeight="1">
      <c r="A995" s="161" t="s">
        <v>91</v>
      </c>
      <c r="B995" s="166">
        <v>0</v>
      </c>
    </row>
    <row r="996" spans="1:2" ht="15" customHeight="1">
      <c r="A996" s="161" t="s">
        <v>92</v>
      </c>
      <c r="B996" s="166">
        <v>0</v>
      </c>
    </row>
    <row r="997" spans="1:2" ht="15" customHeight="1">
      <c r="A997" s="161" t="s">
        <v>93</v>
      </c>
      <c r="B997" s="166">
        <v>0</v>
      </c>
    </row>
    <row r="998" spans="1:2" ht="15" customHeight="1">
      <c r="A998" s="161" t="s">
        <v>781</v>
      </c>
      <c r="B998" s="166">
        <v>0</v>
      </c>
    </row>
    <row r="999" spans="1:2" ht="15" customHeight="1">
      <c r="A999" s="161" t="s">
        <v>782</v>
      </c>
      <c r="B999" s="166">
        <v>0</v>
      </c>
    </row>
    <row r="1000" spans="1:2" ht="15" customHeight="1">
      <c r="A1000" s="161" t="s">
        <v>783</v>
      </c>
      <c r="B1000" s="166">
        <v>0</v>
      </c>
    </row>
    <row r="1001" spans="1:2" ht="15" customHeight="1">
      <c r="A1001" s="161" t="s">
        <v>784</v>
      </c>
      <c r="B1001" s="166">
        <v>0</v>
      </c>
    </row>
    <row r="1002" spans="1:2" ht="15" customHeight="1">
      <c r="A1002" s="161" t="s">
        <v>785</v>
      </c>
      <c r="B1002" s="166">
        <v>0</v>
      </c>
    </row>
    <row r="1003" spans="1:2" ht="15" customHeight="1">
      <c r="A1003" s="161" t="s">
        <v>786</v>
      </c>
      <c r="B1003" s="166">
        <v>4931.2018946121971</v>
      </c>
    </row>
    <row r="1004" spans="1:2" ht="15" customHeight="1">
      <c r="A1004" s="160" t="s">
        <v>787</v>
      </c>
      <c r="B1004" s="166">
        <v>0</v>
      </c>
    </row>
    <row r="1005" spans="1:2" ht="15" customHeight="1">
      <c r="A1005" s="161" t="s">
        <v>788</v>
      </c>
      <c r="B1005" s="166">
        <v>0</v>
      </c>
    </row>
    <row r="1006" spans="1:2" ht="15" customHeight="1">
      <c r="A1006" s="161" t="s">
        <v>789</v>
      </c>
      <c r="B1006" s="166">
        <v>0</v>
      </c>
    </row>
    <row r="1007" spans="1:2" ht="15" customHeight="1">
      <c r="A1007" s="161" t="s">
        <v>790</v>
      </c>
      <c r="B1007" s="166">
        <v>0</v>
      </c>
    </row>
    <row r="1008" spans="1:2" ht="15" customHeight="1">
      <c r="A1008" s="161" t="s">
        <v>791</v>
      </c>
      <c r="B1008" s="166">
        <v>0</v>
      </c>
    </row>
    <row r="1009" spans="1:2" ht="15" customHeight="1">
      <c r="A1009" s="160" t="s">
        <v>792</v>
      </c>
      <c r="B1009" s="166">
        <v>59.174422735346354</v>
      </c>
    </row>
    <row r="1010" spans="1:2" ht="15" customHeight="1">
      <c r="A1010" s="161" t="s">
        <v>91</v>
      </c>
      <c r="B1010" s="166">
        <v>0</v>
      </c>
    </row>
    <row r="1011" spans="1:2" ht="15" customHeight="1">
      <c r="A1011" s="161" t="s">
        <v>92</v>
      </c>
      <c r="B1011" s="166">
        <v>0</v>
      </c>
    </row>
    <row r="1012" spans="1:2" ht="15" customHeight="1">
      <c r="A1012" s="161" t="s">
        <v>93</v>
      </c>
      <c r="B1012" s="166">
        <v>0</v>
      </c>
    </row>
    <row r="1013" spans="1:2" ht="15" customHeight="1">
      <c r="A1013" s="161" t="s">
        <v>778</v>
      </c>
      <c r="B1013" s="166">
        <v>0</v>
      </c>
    </row>
    <row r="1014" spans="1:2" ht="15" customHeight="1">
      <c r="A1014" s="161" t="s">
        <v>793</v>
      </c>
      <c r="B1014" s="166">
        <v>0</v>
      </c>
    </row>
    <row r="1015" spans="1:2" ht="15" customHeight="1">
      <c r="A1015" s="161" t="s">
        <v>794</v>
      </c>
      <c r="B1015" s="166">
        <v>59.174422735346354</v>
      </c>
    </row>
    <row r="1016" spans="1:2" ht="15" customHeight="1">
      <c r="A1016" s="160" t="s">
        <v>795</v>
      </c>
      <c r="B1016" s="166">
        <v>1.6437339648707321</v>
      </c>
    </row>
    <row r="1017" spans="1:2" ht="15" customHeight="1">
      <c r="A1017" s="161" t="s">
        <v>796</v>
      </c>
      <c r="B1017" s="166">
        <v>1.6437339648707321</v>
      </c>
    </row>
    <row r="1018" spans="1:2" ht="15" customHeight="1">
      <c r="A1018" s="161" t="s">
        <v>797</v>
      </c>
      <c r="B1018" s="166">
        <v>0</v>
      </c>
    </row>
    <row r="1019" spans="1:2" ht="15" customHeight="1">
      <c r="A1019" s="161" t="s">
        <v>798</v>
      </c>
      <c r="B1019" s="166">
        <v>0</v>
      </c>
    </row>
    <row r="1020" spans="1:2" ht="15" customHeight="1">
      <c r="A1020" s="161" t="s">
        <v>799</v>
      </c>
      <c r="B1020" s="166">
        <v>0</v>
      </c>
    </row>
    <row r="1021" spans="1:2" ht="15" customHeight="1">
      <c r="A1021" s="160" t="s">
        <v>800</v>
      </c>
      <c r="B1021" s="166">
        <v>5496.6463785277292</v>
      </c>
    </row>
    <row r="1022" spans="1:2" ht="15" customHeight="1">
      <c r="A1022" s="161" t="s">
        <v>801</v>
      </c>
      <c r="B1022" s="166">
        <v>2579.0185908821791</v>
      </c>
    </row>
    <row r="1023" spans="1:2" ht="15" customHeight="1">
      <c r="A1023" s="161" t="s">
        <v>802</v>
      </c>
      <c r="B1023" s="166">
        <v>2917.6277876455492</v>
      </c>
    </row>
    <row r="1024" spans="1:2" ht="15" customHeight="1">
      <c r="A1024" s="160" t="s">
        <v>1237</v>
      </c>
      <c r="B1024" s="166">
        <v>8523</v>
      </c>
    </row>
    <row r="1025" spans="1:2" ht="15" customHeight="1">
      <c r="A1025" s="160" t="s">
        <v>803</v>
      </c>
      <c r="B1025" s="166">
        <v>119.99594985535198</v>
      </c>
    </row>
    <row r="1026" spans="1:2" ht="15" customHeight="1">
      <c r="A1026" s="161" t="s">
        <v>91</v>
      </c>
      <c r="B1026" s="166">
        <v>119.99594985535198</v>
      </c>
    </row>
    <row r="1027" spans="1:2" ht="15" customHeight="1">
      <c r="A1027" s="161" t="s">
        <v>92</v>
      </c>
      <c r="B1027" s="166">
        <v>0</v>
      </c>
    </row>
    <row r="1028" spans="1:2" ht="15" customHeight="1">
      <c r="A1028" s="161" t="s">
        <v>93</v>
      </c>
      <c r="B1028" s="166">
        <v>0</v>
      </c>
    </row>
    <row r="1029" spans="1:2" ht="15" customHeight="1">
      <c r="A1029" s="161" t="s">
        <v>804</v>
      </c>
      <c r="B1029" s="166">
        <v>0</v>
      </c>
    </row>
    <row r="1030" spans="1:2" ht="15" customHeight="1">
      <c r="A1030" s="161" t="s">
        <v>805</v>
      </c>
      <c r="B1030" s="166">
        <v>0</v>
      </c>
    </row>
    <row r="1031" spans="1:2" ht="15" customHeight="1">
      <c r="A1031" s="161" t="s">
        <v>806</v>
      </c>
      <c r="B1031" s="166">
        <v>0</v>
      </c>
    </row>
    <row r="1032" spans="1:2" ht="15" customHeight="1">
      <c r="A1032" s="161" t="s">
        <v>807</v>
      </c>
      <c r="B1032" s="166">
        <v>0</v>
      </c>
    </row>
    <row r="1033" spans="1:2" ht="15" customHeight="1">
      <c r="A1033" s="161" t="s">
        <v>808</v>
      </c>
      <c r="B1033" s="166">
        <v>0</v>
      </c>
    </row>
    <row r="1034" spans="1:2" ht="15" customHeight="1">
      <c r="A1034" s="161" t="s">
        <v>809</v>
      </c>
      <c r="B1034" s="166">
        <v>0</v>
      </c>
    </row>
    <row r="1035" spans="1:2" ht="15" customHeight="1">
      <c r="A1035" s="160" t="s">
        <v>810</v>
      </c>
      <c r="B1035" s="166">
        <v>0</v>
      </c>
    </row>
    <row r="1036" spans="1:2" ht="15" customHeight="1">
      <c r="A1036" s="161" t="s">
        <v>91</v>
      </c>
      <c r="B1036" s="166">
        <v>0</v>
      </c>
    </row>
    <row r="1037" spans="1:2" ht="15" customHeight="1">
      <c r="A1037" s="161" t="s">
        <v>92</v>
      </c>
      <c r="B1037" s="166">
        <v>0</v>
      </c>
    </row>
    <row r="1038" spans="1:2" ht="15" customHeight="1">
      <c r="A1038" s="161" t="s">
        <v>93</v>
      </c>
      <c r="B1038" s="166">
        <v>0</v>
      </c>
    </row>
    <row r="1039" spans="1:2" ht="15" customHeight="1">
      <c r="A1039" s="161" t="s">
        <v>811</v>
      </c>
      <c r="B1039" s="166">
        <v>0</v>
      </c>
    </row>
    <row r="1040" spans="1:2" ht="15" customHeight="1">
      <c r="A1040" s="161" t="s">
        <v>812</v>
      </c>
      <c r="B1040" s="166">
        <v>0</v>
      </c>
    </row>
    <row r="1041" spans="1:4" ht="15" customHeight="1">
      <c r="A1041" s="161" t="s">
        <v>813</v>
      </c>
      <c r="B1041" s="166">
        <v>0</v>
      </c>
    </row>
    <row r="1042" spans="1:4" ht="15" customHeight="1">
      <c r="A1042" s="161" t="s">
        <v>814</v>
      </c>
      <c r="B1042" s="166">
        <v>0</v>
      </c>
    </row>
    <row r="1043" spans="1:4" ht="15" customHeight="1">
      <c r="A1043" s="161" t="s">
        <v>815</v>
      </c>
      <c r="B1043" s="166">
        <v>0</v>
      </c>
    </row>
    <row r="1044" spans="1:4" ht="15" customHeight="1">
      <c r="A1044" s="161" t="s">
        <v>816</v>
      </c>
      <c r="B1044" s="166">
        <v>0</v>
      </c>
    </row>
    <row r="1045" spans="1:4" ht="15" customHeight="1">
      <c r="A1045" s="161" t="s">
        <v>817</v>
      </c>
      <c r="B1045" s="166">
        <v>0</v>
      </c>
    </row>
    <row r="1046" spans="1:4" ht="15" customHeight="1">
      <c r="A1046" s="161" t="s">
        <v>818</v>
      </c>
      <c r="B1046" s="166">
        <v>0</v>
      </c>
      <c r="C1046" s="103"/>
      <c r="D1046" s="103"/>
    </row>
    <row r="1047" spans="1:4" ht="15" customHeight="1">
      <c r="A1047" s="161" t="s">
        <v>819</v>
      </c>
      <c r="B1047" s="166">
        <v>0</v>
      </c>
    </row>
    <row r="1048" spans="1:4" ht="15" customHeight="1">
      <c r="A1048" s="161" t="s">
        <v>820</v>
      </c>
      <c r="B1048" s="166">
        <v>0</v>
      </c>
    </row>
    <row r="1049" spans="1:4" ht="15" customHeight="1">
      <c r="A1049" s="161" t="s">
        <v>821</v>
      </c>
      <c r="B1049" s="166">
        <v>0</v>
      </c>
    </row>
    <row r="1050" spans="1:4" ht="15" customHeight="1">
      <c r="A1050" s="161" t="s">
        <v>822</v>
      </c>
      <c r="B1050" s="166">
        <v>0</v>
      </c>
    </row>
    <row r="1051" spans="1:4" ht="15" customHeight="1">
      <c r="A1051" s="160" t="s">
        <v>823</v>
      </c>
      <c r="B1051" s="166">
        <v>192.32227579556414</v>
      </c>
    </row>
    <row r="1052" spans="1:4" ht="15" customHeight="1">
      <c r="A1052" s="161" t="s">
        <v>91</v>
      </c>
      <c r="B1052" s="166">
        <v>169.30935390549664</v>
      </c>
    </row>
    <row r="1053" spans="1:4" ht="15" customHeight="1">
      <c r="A1053" s="161" t="s">
        <v>92</v>
      </c>
      <c r="B1053" s="166">
        <v>0</v>
      </c>
    </row>
    <row r="1054" spans="1:4" ht="15" customHeight="1">
      <c r="A1054" s="161" t="s">
        <v>93</v>
      </c>
      <c r="B1054" s="166">
        <v>0</v>
      </c>
    </row>
    <row r="1055" spans="1:4" ht="15" customHeight="1">
      <c r="A1055" s="161" t="s">
        <v>824</v>
      </c>
      <c r="B1055" s="166">
        <v>23.012921890067503</v>
      </c>
    </row>
    <row r="1056" spans="1:4" ht="15" customHeight="1">
      <c r="A1056" s="160" t="s">
        <v>825</v>
      </c>
      <c r="B1056" s="166">
        <v>1678.2995178399228</v>
      </c>
    </row>
    <row r="1057" spans="1:2" ht="15" customHeight="1">
      <c r="A1057" s="161" t="s">
        <v>91</v>
      </c>
      <c r="B1057" s="166">
        <v>1341.3245901639345</v>
      </c>
    </row>
    <row r="1058" spans="1:2" ht="15" customHeight="1">
      <c r="A1058" s="161" t="s">
        <v>92</v>
      </c>
      <c r="B1058" s="166">
        <v>0</v>
      </c>
    </row>
    <row r="1059" spans="1:2" ht="15" customHeight="1">
      <c r="A1059" s="161" t="s">
        <v>93</v>
      </c>
      <c r="B1059" s="166">
        <v>0</v>
      </c>
    </row>
    <row r="1060" spans="1:2" ht="15" customHeight="1">
      <c r="A1060" s="161" t="s">
        <v>826</v>
      </c>
      <c r="B1060" s="166">
        <v>0</v>
      </c>
    </row>
    <row r="1061" spans="1:2" ht="15" customHeight="1">
      <c r="A1061" s="161" t="s">
        <v>827</v>
      </c>
      <c r="B1061" s="166">
        <v>0</v>
      </c>
    </row>
    <row r="1062" spans="1:2" ht="15" customHeight="1">
      <c r="A1062" s="161" t="s">
        <v>1238</v>
      </c>
      <c r="B1062" s="166">
        <v>203.82873674059789</v>
      </c>
    </row>
    <row r="1063" spans="1:2" ht="15" customHeight="1">
      <c r="A1063" s="161" t="s">
        <v>1239</v>
      </c>
      <c r="B1063" s="166">
        <v>0</v>
      </c>
    </row>
    <row r="1064" spans="1:2" ht="15" customHeight="1">
      <c r="A1064" s="161" t="s">
        <v>1240</v>
      </c>
      <c r="B1064" s="166">
        <v>0</v>
      </c>
    </row>
    <row r="1065" spans="1:2" ht="15" customHeight="1">
      <c r="A1065" s="161" t="s">
        <v>100</v>
      </c>
      <c r="B1065" s="166">
        <v>0</v>
      </c>
    </row>
    <row r="1066" spans="1:2" ht="15" customHeight="1">
      <c r="A1066" s="161" t="s">
        <v>828</v>
      </c>
      <c r="B1066" s="166">
        <v>133.14619093539054</v>
      </c>
    </row>
    <row r="1067" spans="1:2" ht="15" customHeight="1">
      <c r="A1067" s="160" t="s">
        <v>829</v>
      </c>
      <c r="B1067" s="166">
        <v>1392.2817743490839</v>
      </c>
    </row>
    <row r="1068" spans="1:2" ht="15" customHeight="1">
      <c r="A1068" s="161" t="s">
        <v>91</v>
      </c>
      <c r="B1068" s="166">
        <v>858.05323047251693</v>
      </c>
    </row>
    <row r="1069" spans="1:2" ht="15" customHeight="1">
      <c r="A1069" s="161" t="s">
        <v>92</v>
      </c>
      <c r="B1069" s="166">
        <v>0</v>
      </c>
    </row>
    <row r="1070" spans="1:2" ht="15" customHeight="1">
      <c r="A1070" s="161" t="s">
        <v>93</v>
      </c>
      <c r="B1070" s="166">
        <v>0</v>
      </c>
    </row>
    <row r="1071" spans="1:2" ht="15" customHeight="1">
      <c r="A1071" s="161" t="s">
        <v>830</v>
      </c>
      <c r="B1071" s="166">
        <v>0</v>
      </c>
    </row>
    <row r="1072" spans="1:2" ht="15" customHeight="1">
      <c r="A1072" s="161" t="s">
        <v>831</v>
      </c>
      <c r="B1072" s="166">
        <v>0</v>
      </c>
    </row>
    <row r="1073" spans="1:2" ht="15" customHeight="1">
      <c r="A1073" s="161" t="s">
        <v>832</v>
      </c>
      <c r="B1073" s="166">
        <v>534.22854387656696</v>
      </c>
    </row>
    <row r="1074" spans="1:2" ht="15" customHeight="1">
      <c r="A1074" s="160" t="s">
        <v>833</v>
      </c>
      <c r="B1074" s="166">
        <v>1947.8794599807136</v>
      </c>
    </row>
    <row r="1075" spans="1:2" ht="15" customHeight="1">
      <c r="A1075" s="161" t="s">
        <v>91</v>
      </c>
      <c r="B1075" s="166">
        <v>0</v>
      </c>
    </row>
    <row r="1076" spans="1:2" ht="15" customHeight="1">
      <c r="A1076" s="161" t="s">
        <v>92</v>
      </c>
      <c r="B1076" s="166">
        <v>0</v>
      </c>
    </row>
    <row r="1077" spans="1:2" ht="15" customHeight="1">
      <c r="A1077" s="161" t="s">
        <v>93</v>
      </c>
      <c r="B1077" s="166">
        <v>0</v>
      </c>
    </row>
    <row r="1078" spans="1:2" ht="15" customHeight="1">
      <c r="A1078" s="161" t="s">
        <v>834</v>
      </c>
      <c r="B1078" s="166">
        <v>0</v>
      </c>
    </row>
    <row r="1079" spans="1:2" ht="15" customHeight="1">
      <c r="A1079" s="161" t="s">
        <v>835</v>
      </c>
      <c r="B1079" s="166">
        <v>427.38283510125359</v>
      </c>
    </row>
    <row r="1080" spans="1:2" ht="15" customHeight="1">
      <c r="A1080" s="161" t="s">
        <v>1241</v>
      </c>
      <c r="B1080" s="166">
        <v>0</v>
      </c>
    </row>
    <row r="1081" spans="1:2" ht="15" customHeight="1">
      <c r="A1081" s="161" t="s">
        <v>836</v>
      </c>
      <c r="B1081" s="166">
        <v>1520.4966248794601</v>
      </c>
    </row>
    <row r="1082" spans="1:2" ht="15" customHeight="1">
      <c r="A1082" s="160" t="s">
        <v>1242</v>
      </c>
      <c r="B1082" s="166">
        <v>3192.2210221793639</v>
      </c>
    </row>
    <row r="1083" spans="1:2" ht="15" customHeight="1">
      <c r="A1083" s="161" t="s">
        <v>837</v>
      </c>
      <c r="B1083" s="166">
        <v>0</v>
      </c>
    </row>
    <row r="1084" spans="1:2" ht="15" customHeight="1">
      <c r="A1084" s="161" t="s">
        <v>838</v>
      </c>
      <c r="B1084" s="166">
        <v>3192.2210221793639</v>
      </c>
    </row>
    <row r="1085" spans="1:2" ht="15" customHeight="1">
      <c r="A1085" s="161" t="s">
        <v>839</v>
      </c>
      <c r="B1085" s="166">
        <v>0</v>
      </c>
    </row>
    <row r="1086" spans="1:2" ht="15" customHeight="1">
      <c r="A1086" s="161" t="s">
        <v>840</v>
      </c>
      <c r="B1086" s="166">
        <v>0</v>
      </c>
    </row>
    <row r="1087" spans="1:2" ht="15" customHeight="1">
      <c r="A1087" s="161" t="s">
        <v>1243</v>
      </c>
      <c r="B1087" s="166">
        <v>0</v>
      </c>
    </row>
    <row r="1088" spans="1:2" ht="15" customHeight="1">
      <c r="A1088" s="160" t="s">
        <v>841</v>
      </c>
      <c r="B1088" s="166">
        <v>5007</v>
      </c>
    </row>
    <row r="1089" spans="1:2" ht="15" customHeight="1">
      <c r="A1089" s="160" t="s">
        <v>842</v>
      </c>
      <c r="B1089" s="166">
        <v>1013.2600411946446</v>
      </c>
    </row>
    <row r="1090" spans="1:2" ht="15" customHeight="1">
      <c r="A1090" s="161" t="s">
        <v>91</v>
      </c>
      <c r="B1090" s="166">
        <v>956.53810504634407</v>
      </c>
    </row>
    <row r="1091" spans="1:2" ht="15" customHeight="1">
      <c r="A1091" s="161" t="s">
        <v>92</v>
      </c>
      <c r="B1091" s="166">
        <v>20.62615859938208</v>
      </c>
    </row>
    <row r="1092" spans="1:2" ht="15" customHeight="1">
      <c r="A1092" s="161" t="s">
        <v>93</v>
      </c>
      <c r="B1092" s="166">
        <v>0</v>
      </c>
    </row>
    <row r="1093" spans="1:2" ht="15" customHeight="1">
      <c r="A1093" s="161" t="s">
        <v>843</v>
      </c>
      <c r="B1093" s="166">
        <v>0</v>
      </c>
    </row>
    <row r="1094" spans="1:2" ht="15" customHeight="1">
      <c r="A1094" s="161" t="s">
        <v>844</v>
      </c>
      <c r="B1094" s="166">
        <v>0</v>
      </c>
    </row>
    <row r="1095" spans="1:2" ht="15" customHeight="1">
      <c r="A1095" s="161" t="s">
        <v>845</v>
      </c>
      <c r="B1095" s="166">
        <v>0</v>
      </c>
    </row>
    <row r="1096" spans="1:2" ht="15" customHeight="1">
      <c r="A1096" s="161" t="s">
        <v>846</v>
      </c>
      <c r="B1096" s="166">
        <v>0</v>
      </c>
    </row>
    <row r="1097" spans="1:2" ht="15" customHeight="1">
      <c r="A1097" s="161" t="s">
        <v>100</v>
      </c>
      <c r="B1097" s="166">
        <v>25.7826982492276</v>
      </c>
    </row>
    <row r="1098" spans="1:2" ht="15" customHeight="1">
      <c r="A1098" s="161" t="s">
        <v>847</v>
      </c>
      <c r="B1098" s="166">
        <v>10.31307929969104</v>
      </c>
    </row>
    <row r="1099" spans="1:2" ht="15" customHeight="1">
      <c r="A1099" s="160" t="s">
        <v>848</v>
      </c>
      <c r="B1099" s="166">
        <v>3993.7399588053549</v>
      </c>
    </row>
    <row r="1100" spans="1:2" ht="15" customHeight="1">
      <c r="A1100" s="161" t="s">
        <v>91</v>
      </c>
      <c r="B1100" s="166">
        <v>0</v>
      </c>
    </row>
    <row r="1101" spans="1:2" ht="15" customHeight="1">
      <c r="A1101" s="161" t="s">
        <v>92</v>
      </c>
      <c r="B1101" s="166">
        <v>0</v>
      </c>
    </row>
    <row r="1102" spans="1:2" ht="15" customHeight="1">
      <c r="A1102" s="161" t="s">
        <v>93</v>
      </c>
      <c r="B1102" s="166">
        <v>0</v>
      </c>
    </row>
    <row r="1103" spans="1:2" ht="15" customHeight="1">
      <c r="A1103" s="161" t="s">
        <v>849</v>
      </c>
      <c r="B1103" s="166">
        <v>0</v>
      </c>
    </row>
    <row r="1104" spans="1:2" ht="15" customHeight="1">
      <c r="A1104" s="161" t="s">
        <v>850</v>
      </c>
      <c r="B1104" s="166">
        <v>3993.7399588053549</v>
      </c>
    </row>
    <row r="1105" spans="1:5" ht="15" customHeight="1">
      <c r="A1105" s="160" t="s">
        <v>851</v>
      </c>
      <c r="B1105" s="166">
        <v>0</v>
      </c>
    </row>
    <row r="1106" spans="1:5" ht="15" customHeight="1">
      <c r="A1106" s="161" t="s">
        <v>852</v>
      </c>
      <c r="B1106" s="166">
        <v>0</v>
      </c>
    </row>
    <row r="1107" spans="1:5" ht="15" customHeight="1">
      <c r="A1107" s="161" t="s">
        <v>853</v>
      </c>
      <c r="B1107" s="166">
        <v>0</v>
      </c>
    </row>
    <row r="1108" spans="1:5" ht="15" customHeight="1">
      <c r="A1108" s="160" t="s">
        <v>854</v>
      </c>
      <c r="B1108" s="166">
        <v>3000</v>
      </c>
    </row>
    <row r="1109" spans="1:5" ht="15" customHeight="1">
      <c r="A1109" s="160" t="s">
        <v>855</v>
      </c>
      <c r="B1109" s="166">
        <v>733.95026026604978</v>
      </c>
    </row>
    <row r="1110" spans="1:5" ht="15" customHeight="1">
      <c r="A1110" s="161" t="s">
        <v>91</v>
      </c>
      <c r="B1110" s="166">
        <v>733.95026026604978</v>
      </c>
    </row>
    <row r="1111" spans="1:5" ht="15" customHeight="1">
      <c r="A1111" s="161" t="s">
        <v>92</v>
      </c>
      <c r="B1111" s="166">
        <v>0</v>
      </c>
      <c r="D1111" s="103"/>
      <c r="E1111" s="103"/>
    </row>
    <row r="1112" spans="1:5" ht="15" customHeight="1">
      <c r="A1112" s="161" t="s">
        <v>93</v>
      </c>
      <c r="B1112" s="166">
        <v>0</v>
      </c>
    </row>
    <row r="1113" spans="1:5" ht="15" customHeight="1">
      <c r="A1113" s="161" t="s">
        <v>856</v>
      </c>
      <c r="B1113" s="166">
        <v>0</v>
      </c>
    </row>
    <row r="1114" spans="1:5" ht="15" customHeight="1">
      <c r="A1114" s="161" t="s">
        <v>100</v>
      </c>
      <c r="B1114" s="166">
        <v>0</v>
      </c>
    </row>
    <row r="1115" spans="1:5" ht="15" customHeight="1">
      <c r="A1115" s="161" t="s">
        <v>857</v>
      </c>
      <c r="B1115" s="166">
        <v>0</v>
      </c>
    </row>
    <row r="1116" spans="1:5" ht="15" customHeight="1">
      <c r="A1116" s="160" t="s">
        <v>858</v>
      </c>
      <c r="B1116" s="166">
        <v>71.139386928860617</v>
      </c>
    </row>
    <row r="1117" spans="1:5" ht="15" customHeight="1">
      <c r="A1117" s="161" t="s">
        <v>859</v>
      </c>
      <c r="B1117" s="166">
        <v>0</v>
      </c>
    </row>
    <row r="1118" spans="1:5" ht="15" customHeight="1">
      <c r="A1118" s="161" t="s">
        <v>860</v>
      </c>
      <c r="B1118" s="166">
        <v>0</v>
      </c>
    </row>
    <row r="1119" spans="1:5" ht="15" customHeight="1">
      <c r="A1119" s="161" t="s">
        <v>861</v>
      </c>
      <c r="B1119" s="166">
        <v>0</v>
      </c>
    </row>
    <row r="1120" spans="1:5" ht="15" customHeight="1">
      <c r="A1120" s="161" t="s">
        <v>862</v>
      </c>
      <c r="B1120" s="166">
        <v>0</v>
      </c>
    </row>
    <row r="1121" spans="1:2" ht="15" customHeight="1">
      <c r="A1121" s="161" t="s">
        <v>863</v>
      </c>
      <c r="B1121" s="166">
        <v>0</v>
      </c>
    </row>
    <row r="1122" spans="1:2" ht="15" customHeight="1">
      <c r="A1122" s="161" t="s">
        <v>864</v>
      </c>
      <c r="B1122" s="166">
        <v>0</v>
      </c>
    </row>
    <row r="1123" spans="1:2" ht="15" customHeight="1">
      <c r="A1123" s="161" t="s">
        <v>865</v>
      </c>
      <c r="B1123" s="166">
        <v>0</v>
      </c>
    </row>
    <row r="1124" spans="1:2" ht="15" customHeight="1">
      <c r="A1124" s="161" t="s">
        <v>866</v>
      </c>
      <c r="B1124" s="166">
        <v>0</v>
      </c>
    </row>
    <row r="1125" spans="1:2" ht="15" customHeight="1">
      <c r="A1125" s="161" t="s">
        <v>867</v>
      </c>
      <c r="B1125" s="166">
        <v>71.139386928860617</v>
      </c>
    </row>
    <row r="1126" spans="1:2" ht="15" customHeight="1">
      <c r="A1126" s="160" t="s">
        <v>868</v>
      </c>
      <c r="B1126" s="166">
        <v>286.29265471370735</v>
      </c>
    </row>
    <row r="1127" spans="1:2" ht="15" customHeight="1">
      <c r="A1127" s="161" t="s">
        <v>869</v>
      </c>
      <c r="B1127" s="166">
        <v>0</v>
      </c>
    </row>
    <row r="1128" spans="1:2" ht="15" customHeight="1">
      <c r="A1128" s="161" t="s">
        <v>870</v>
      </c>
      <c r="B1128" s="166">
        <v>0</v>
      </c>
    </row>
    <row r="1129" spans="1:2" ht="15" customHeight="1">
      <c r="A1129" s="161" t="s">
        <v>871</v>
      </c>
      <c r="B1129" s="166">
        <v>0</v>
      </c>
    </row>
    <row r="1130" spans="1:2" ht="15" customHeight="1">
      <c r="A1130" s="161" t="s">
        <v>872</v>
      </c>
      <c r="B1130" s="166">
        <v>0</v>
      </c>
    </row>
    <row r="1131" spans="1:2" ht="15" customHeight="1">
      <c r="A1131" s="161" t="s">
        <v>873</v>
      </c>
      <c r="B1131" s="166">
        <v>286.29265471370735</v>
      </c>
    </row>
    <row r="1132" spans="1:2" ht="15" customHeight="1">
      <c r="A1132" s="160" t="s">
        <v>874</v>
      </c>
      <c r="B1132" s="166">
        <v>0</v>
      </c>
    </row>
    <row r="1133" spans="1:2" ht="15" customHeight="1">
      <c r="A1133" s="161" t="s">
        <v>875</v>
      </c>
      <c r="B1133" s="166">
        <v>0</v>
      </c>
    </row>
    <row r="1134" spans="1:2" ht="15" customHeight="1">
      <c r="A1134" s="161" t="s">
        <v>876</v>
      </c>
      <c r="B1134" s="166">
        <v>0</v>
      </c>
    </row>
    <row r="1135" spans="1:2" ht="15" customHeight="1">
      <c r="A1135" s="160" t="s">
        <v>877</v>
      </c>
      <c r="B1135" s="166">
        <v>1908.6176980913824</v>
      </c>
    </row>
    <row r="1136" spans="1:2" ht="15" customHeight="1">
      <c r="A1136" s="161" t="s">
        <v>1244</v>
      </c>
      <c r="B1136" s="166">
        <v>0</v>
      </c>
    </row>
    <row r="1137" spans="1:5" ht="15" customHeight="1">
      <c r="A1137" s="161" t="s">
        <v>878</v>
      </c>
      <c r="B1137" s="166">
        <v>1908.6176980913824</v>
      </c>
    </row>
    <row r="1138" spans="1:5" ht="15" customHeight="1">
      <c r="A1138" s="160" t="s">
        <v>879</v>
      </c>
      <c r="B1138" s="166"/>
    </row>
    <row r="1139" spans="1:5" ht="15" customHeight="1">
      <c r="A1139" s="160" t="s">
        <v>880</v>
      </c>
      <c r="B1139" s="166"/>
      <c r="D1139" s="103"/>
      <c r="E1139" s="103"/>
    </row>
    <row r="1140" spans="1:5" ht="15" customHeight="1">
      <c r="A1140" s="160" t="s">
        <v>881</v>
      </c>
      <c r="B1140" s="166"/>
    </row>
    <row r="1141" spans="1:5" ht="15" customHeight="1">
      <c r="A1141" s="160" t="s">
        <v>882</v>
      </c>
      <c r="B1141" s="166"/>
    </row>
    <row r="1142" spans="1:5" ht="15" customHeight="1">
      <c r="A1142" s="160" t="s">
        <v>883</v>
      </c>
      <c r="B1142" s="166"/>
    </row>
    <row r="1143" spans="1:5" ht="15" customHeight="1">
      <c r="A1143" s="160" t="s">
        <v>884</v>
      </c>
      <c r="B1143" s="166"/>
    </row>
    <row r="1144" spans="1:5" ht="15" customHeight="1">
      <c r="A1144" s="160" t="s">
        <v>668</v>
      </c>
      <c r="B1144" s="166"/>
    </row>
    <row r="1145" spans="1:5" ht="15" customHeight="1">
      <c r="A1145" s="160" t="s">
        <v>885</v>
      </c>
      <c r="B1145" s="166"/>
    </row>
    <row r="1146" spans="1:5" ht="15" customHeight="1">
      <c r="A1146" s="160" t="s">
        <v>886</v>
      </c>
      <c r="B1146" s="166"/>
    </row>
    <row r="1147" spans="1:5" ht="15" customHeight="1">
      <c r="A1147" s="160" t="s">
        <v>887</v>
      </c>
      <c r="B1147" s="166"/>
    </row>
    <row r="1148" spans="1:5" ht="15" customHeight="1">
      <c r="A1148" s="160" t="s">
        <v>888</v>
      </c>
      <c r="B1148" s="166">
        <v>7329</v>
      </c>
    </row>
    <row r="1149" spans="1:5" ht="15" customHeight="1">
      <c r="A1149" s="160" t="s">
        <v>889</v>
      </c>
      <c r="B1149" s="166">
        <v>7204.0832025117743</v>
      </c>
    </row>
    <row r="1150" spans="1:5" ht="15" customHeight="1">
      <c r="A1150" s="161" t="s">
        <v>91</v>
      </c>
      <c r="B1150" s="166">
        <v>2956.9120879120878</v>
      </c>
    </row>
    <row r="1151" spans="1:5" ht="15" customHeight="1">
      <c r="A1151" s="161" t="s">
        <v>92</v>
      </c>
      <c r="B1151" s="166">
        <v>131.49136577708006</v>
      </c>
    </row>
    <row r="1152" spans="1:5" ht="15" customHeight="1">
      <c r="A1152" s="161" t="s">
        <v>93</v>
      </c>
      <c r="B1152" s="166">
        <v>0</v>
      </c>
    </row>
    <row r="1153" spans="1:2" ht="15" customHeight="1">
      <c r="A1153" s="161" t="s">
        <v>890</v>
      </c>
      <c r="B1153" s="166">
        <v>297.49921507064363</v>
      </c>
    </row>
    <row r="1154" spans="1:2" ht="15" customHeight="1">
      <c r="A1154" s="161" t="s">
        <v>1245</v>
      </c>
      <c r="B1154" s="166">
        <v>810.31554160125586</v>
      </c>
    </row>
    <row r="1155" spans="1:2" ht="15" customHeight="1">
      <c r="A1155" s="161" t="s">
        <v>891</v>
      </c>
      <c r="B1155" s="166">
        <v>0</v>
      </c>
    </row>
    <row r="1156" spans="1:2" ht="15" customHeight="1">
      <c r="A1156" s="161" t="s">
        <v>892</v>
      </c>
      <c r="B1156" s="166">
        <v>0</v>
      </c>
    </row>
    <row r="1157" spans="1:2" ht="15" customHeight="1">
      <c r="A1157" s="161" t="s">
        <v>1246</v>
      </c>
      <c r="B1157" s="166">
        <v>101.90580847723704</v>
      </c>
    </row>
    <row r="1158" spans="1:2" ht="15" customHeight="1">
      <c r="A1158" s="161" t="s">
        <v>893</v>
      </c>
      <c r="B1158" s="166">
        <v>0</v>
      </c>
    </row>
    <row r="1159" spans="1:2" ht="15" customHeight="1">
      <c r="A1159" s="161" t="s">
        <v>894</v>
      </c>
      <c r="B1159" s="166">
        <v>0</v>
      </c>
    </row>
    <row r="1160" spans="1:2" ht="15" customHeight="1">
      <c r="A1160" s="161" t="s">
        <v>1247</v>
      </c>
      <c r="B1160" s="166">
        <v>16.436420722135008</v>
      </c>
    </row>
    <row r="1161" spans="1:2" ht="15" customHeight="1">
      <c r="A1161" s="161" t="s">
        <v>895</v>
      </c>
      <c r="B1161" s="166">
        <v>0</v>
      </c>
    </row>
    <row r="1162" spans="1:2" ht="15" customHeight="1">
      <c r="A1162" s="161" t="s">
        <v>896</v>
      </c>
      <c r="B1162" s="166">
        <v>0</v>
      </c>
    </row>
    <row r="1163" spans="1:2" ht="15" customHeight="1">
      <c r="A1163" s="161" t="s">
        <v>897</v>
      </c>
      <c r="B1163" s="166">
        <v>0</v>
      </c>
    </row>
    <row r="1164" spans="1:2" ht="15" customHeight="1">
      <c r="A1164" s="161" t="s">
        <v>1248</v>
      </c>
      <c r="B1164" s="166">
        <v>0</v>
      </c>
    </row>
    <row r="1165" spans="1:2" ht="15" customHeight="1">
      <c r="A1165" s="161" t="s">
        <v>1249</v>
      </c>
      <c r="B1165" s="166">
        <v>0</v>
      </c>
    </row>
    <row r="1166" spans="1:2" ht="15" customHeight="1">
      <c r="A1166" s="161" t="s">
        <v>1250</v>
      </c>
      <c r="B1166" s="166">
        <v>0</v>
      </c>
    </row>
    <row r="1167" spans="1:2" ht="15" customHeight="1">
      <c r="A1167" s="161" t="s">
        <v>899</v>
      </c>
      <c r="B1167" s="166">
        <v>0</v>
      </c>
    </row>
    <row r="1168" spans="1:2" ht="15" customHeight="1">
      <c r="A1168" s="161" t="s">
        <v>1251</v>
      </c>
      <c r="B1168" s="166">
        <v>0</v>
      </c>
    </row>
    <row r="1169" spans="1:5" ht="15" customHeight="1">
      <c r="A1169" s="161" t="s">
        <v>900</v>
      </c>
      <c r="B1169" s="166">
        <v>0</v>
      </c>
    </row>
    <row r="1170" spans="1:5" ht="15" customHeight="1">
      <c r="A1170" s="161" t="s">
        <v>901</v>
      </c>
      <c r="B1170" s="166">
        <v>0</v>
      </c>
    </row>
    <row r="1171" spans="1:5" ht="15" customHeight="1">
      <c r="A1171" s="161" t="s">
        <v>902</v>
      </c>
      <c r="B1171" s="166">
        <v>0</v>
      </c>
    </row>
    <row r="1172" spans="1:5" ht="15" customHeight="1">
      <c r="A1172" s="161" t="s">
        <v>1252</v>
      </c>
      <c r="B1172" s="166">
        <v>0</v>
      </c>
      <c r="D1172" s="103"/>
      <c r="E1172" s="103"/>
    </row>
    <row r="1173" spans="1:5" ht="15" customHeight="1">
      <c r="A1173" s="161" t="s">
        <v>1253</v>
      </c>
      <c r="B1173" s="166">
        <v>0</v>
      </c>
    </row>
    <row r="1174" spans="1:5" ht="15" customHeight="1">
      <c r="A1174" s="161" t="s">
        <v>100</v>
      </c>
      <c r="B1174" s="166">
        <v>1351.0737833594976</v>
      </c>
    </row>
    <row r="1175" spans="1:5" ht="15" customHeight="1">
      <c r="A1175" s="161" t="s">
        <v>898</v>
      </c>
      <c r="B1175" s="166">
        <v>1538.4489795918369</v>
      </c>
    </row>
    <row r="1176" spans="1:5" ht="15" customHeight="1">
      <c r="A1176" s="160" t="s">
        <v>903</v>
      </c>
      <c r="B1176" s="166">
        <v>124.91679748822607</v>
      </c>
    </row>
    <row r="1177" spans="1:5" ht="15" customHeight="1">
      <c r="A1177" s="161" t="s">
        <v>91</v>
      </c>
      <c r="B1177" s="166">
        <v>0</v>
      </c>
    </row>
    <row r="1178" spans="1:5" ht="15" customHeight="1">
      <c r="A1178" s="161" t="s">
        <v>92</v>
      </c>
      <c r="B1178" s="166">
        <v>0</v>
      </c>
    </row>
    <row r="1179" spans="1:5" ht="15" customHeight="1">
      <c r="A1179" s="161" t="s">
        <v>93</v>
      </c>
      <c r="B1179" s="166">
        <v>0</v>
      </c>
    </row>
    <row r="1180" spans="1:5" ht="15" customHeight="1">
      <c r="A1180" s="161" t="s">
        <v>904</v>
      </c>
      <c r="B1180" s="166">
        <v>0</v>
      </c>
    </row>
    <row r="1181" spans="1:5" ht="15" customHeight="1">
      <c r="A1181" s="161" t="s">
        <v>905</v>
      </c>
      <c r="B1181" s="166">
        <v>0</v>
      </c>
    </row>
    <row r="1182" spans="1:5" ht="15" customHeight="1">
      <c r="A1182" s="161" t="s">
        <v>906</v>
      </c>
      <c r="B1182" s="166">
        <v>0</v>
      </c>
    </row>
    <row r="1183" spans="1:5" ht="15" customHeight="1">
      <c r="A1183" s="161" t="s">
        <v>907</v>
      </c>
      <c r="B1183" s="166">
        <v>0</v>
      </c>
    </row>
    <row r="1184" spans="1:5" ht="15" customHeight="1">
      <c r="A1184" s="161" t="s">
        <v>908</v>
      </c>
      <c r="B1184" s="166">
        <v>0</v>
      </c>
    </row>
    <row r="1185" spans="1:2" ht="15" customHeight="1">
      <c r="A1185" s="161" t="s">
        <v>909</v>
      </c>
      <c r="B1185" s="166">
        <v>0</v>
      </c>
    </row>
    <row r="1186" spans="1:2" ht="15" customHeight="1">
      <c r="A1186" s="161" t="s">
        <v>910</v>
      </c>
      <c r="B1186" s="166">
        <v>0</v>
      </c>
    </row>
    <row r="1187" spans="1:2" ht="15" customHeight="1">
      <c r="A1187" s="161" t="s">
        <v>911</v>
      </c>
      <c r="B1187" s="166">
        <v>0</v>
      </c>
    </row>
    <row r="1188" spans="1:2" ht="15" customHeight="1">
      <c r="A1188" s="161" t="s">
        <v>912</v>
      </c>
      <c r="B1188" s="166">
        <v>0</v>
      </c>
    </row>
    <row r="1189" spans="1:2" ht="15" customHeight="1">
      <c r="A1189" s="161" t="s">
        <v>913</v>
      </c>
      <c r="B1189" s="166">
        <v>0</v>
      </c>
    </row>
    <row r="1190" spans="1:2" ht="15" customHeight="1">
      <c r="A1190" s="161" t="s">
        <v>914</v>
      </c>
      <c r="B1190" s="166">
        <v>124.91679748822607</v>
      </c>
    </row>
    <row r="1191" spans="1:2" ht="15" customHeight="1">
      <c r="A1191" s="160" t="s">
        <v>915</v>
      </c>
      <c r="B1191" s="166">
        <v>0</v>
      </c>
    </row>
    <row r="1192" spans="1:2" ht="15" customHeight="1">
      <c r="A1192" s="161" t="s">
        <v>916</v>
      </c>
      <c r="B1192" s="166">
        <v>0</v>
      </c>
    </row>
    <row r="1193" spans="1:2" ht="15" customHeight="1">
      <c r="A1193" s="160" t="s">
        <v>917</v>
      </c>
      <c r="B1193" s="166">
        <v>42235</v>
      </c>
    </row>
    <row r="1194" spans="1:2" ht="15" customHeight="1">
      <c r="A1194" s="160" t="s">
        <v>918</v>
      </c>
      <c r="B1194" s="166">
        <v>8601.5082700914572</v>
      </c>
    </row>
    <row r="1195" spans="1:2" ht="15" customHeight="1">
      <c r="A1195" s="161" t="s">
        <v>919</v>
      </c>
      <c r="B1195" s="166">
        <v>821.85250048647595</v>
      </c>
    </row>
    <row r="1196" spans="1:2" ht="15" customHeight="1">
      <c r="A1196" s="161" t="s">
        <v>920</v>
      </c>
      <c r="B1196" s="166">
        <v>0</v>
      </c>
    </row>
    <row r="1197" spans="1:2" ht="15" customHeight="1">
      <c r="A1197" s="161" t="s">
        <v>921</v>
      </c>
      <c r="B1197" s="166">
        <v>2237.0825063241873</v>
      </c>
    </row>
    <row r="1198" spans="1:2" ht="15" customHeight="1">
      <c r="A1198" s="161" t="s">
        <v>922</v>
      </c>
      <c r="B1198" s="166">
        <v>0</v>
      </c>
    </row>
    <row r="1199" spans="1:2" ht="15" customHeight="1">
      <c r="A1199" s="161" t="s">
        <v>923</v>
      </c>
      <c r="B1199" s="166">
        <v>0</v>
      </c>
    </row>
    <row r="1200" spans="1:2" ht="15" customHeight="1">
      <c r="A1200" s="161" t="s">
        <v>924</v>
      </c>
      <c r="B1200" s="166">
        <v>3601.3576571317381</v>
      </c>
    </row>
    <row r="1201" spans="1:2" ht="15" customHeight="1">
      <c r="A1201" s="161" t="s">
        <v>925</v>
      </c>
      <c r="B1201" s="166">
        <v>0</v>
      </c>
    </row>
    <row r="1202" spans="1:2" ht="15" customHeight="1">
      <c r="A1202" s="161" t="s">
        <v>1254</v>
      </c>
      <c r="B1202" s="166">
        <v>1078.2704806382565</v>
      </c>
    </row>
    <row r="1203" spans="1:2" ht="15" customHeight="1">
      <c r="A1203" s="161" t="s">
        <v>1255</v>
      </c>
      <c r="B1203" s="166">
        <v>0</v>
      </c>
    </row>
    <row r="1204" spans="1:2" ht="15" customHeight="1">
      <c r="A1204" s="161" t="s">
        <v>926</v>
      </c>
      <c r="B1204" s="166">
        <v>862.94512551079981</v>
      </c>
    </row>
    <row r="1205" spans="1:2" ht="15" customHeight="1">
      <c r="A1205" s="160" t="s">
        <v>927</v>
      </c>
      <c r="B1205" s="166">
        <v>22259.053123175712</v>
      </c>
    </row>
    <row r="1206" spans="1:2" ht="15" customHeight="1">
      <c r="A1206" s="161" t="s">
        <v>928</v>
      </c>
      <c r="B1206" s="166">
        <v>22259.053123175712</v>
      </c>
    </row>
    <row r="1207" spans="1:2" ht="15" customHeight="1">
      <c r="A1207" s="161" t="s">
        <v>929</v>
      </c>
      <c r="B1207" s="166">
        <v>0</v>
      </c>
    </row>
    <row r="1208" spans="1:2" ht="15" customHeight="1">
      <c r="A1208" s="161" t="s">
        <v>930</v>
      </c>
      <c r="B1208" s="166">
        <v>0</v>
      </c>
    </row>
    <row r="1209" spans="1:2" ht="15" customHeight="1">
      <c r="A1209" s="160" t="s">
        <v>931</v>
      </c>
      <c r="B1209" s="166">
        <v>11374.438606732827</v>
      </c>
    </row>
    <row r="1210" spans="1:2" ht="15" customHeight="1">
      <c r="A1210" s="161" t="s">
        <v>932</v>
      </c>
      <c r="B1210" s="166">
        <v>0</v>
      </c>
    </row>
    <row r="1211" spans="1:2" ht="15" customHeight="1">
      <c r="A1211" s="161" t="s">
        <v>933</v>
      </c>
      <c r="B1211" s="166">
        <v>7593.9171044950381</v>
      </c>
    </row>
    <row r="1212" spans="1:2" ht="15" customHeight="1">
      <c r="A1212" s="161" t="s">
        <v>934</v>
      </c>
      <c r="B1212" s="166">
        <v>3780.5215022377893</v>
      </c>
    </row>
    <row r="1213" spans="1:2" ht="15" customHeight="1">
      <c r="A1213" s="160" t="s">
        <v>935</v>
      </c>
      <c r="B1213" s="166">
        <v>380</v>
      </c>
    </row>
    <row r="1214" spans="1:2" ht="15" customHeight="1">
      <c r="A1214" s="160" t="s">
        <v>1256</v>
      </c>
      <c r="B1214" s="166">
        <v>380</v>
      </c>
    </row>
    <row r="1215" spans="1:2" ht="15" customHeight="1">
      <c r="A1215" s="161" t="s">
        <v>91</v>
      </c>
      <c r="B1215" s="166">
        <v>0</v>
      </c>
    </row>
    <row r="1216" spans="1:2" ht="15" customHeight="1">
      <c r="A1216" s="161" t="s">
        <v>92</v>
      </c>
      <c r="B1216" s="166">
        <v>0</v>
      </c>
    </row>
    <row r="1217" spans="1:2" ht="15" customHeight="1">
      <c r="A1217" s="161" t="s">
        <v>93</v>
      </c>
      <c r="B1217" s="166">
        <v>0</v>
      </c>
    </row>
    <row r="1218" spans="1:2" ht="15" customHeight="1">
      <c r="A1218" s="161" t="s">
        <v>1257</v>
      </c>
      <c r="B1218" s="166">
        <v>0</v>
      </c>
    </row>
    <row r="1219" spans="1:2" ht="15" customHeight="1">
      <c r="A1219" s="161" t="s">
        <v>1258</v>
      </c>
      <c r="B1219" s="166">
        <v>0</v>
      </c>
    </row>
    <row r="1220" spans="1:2" ht="15" customHeight="1">
      <c r="A1220" s="161" t="s">
        <v>109</v>
      </c>
      <c r="B1220" s="166">
        <v>0</v>
      </c>
    </row>
    <row r="1221" spans="1:2" ht="15" customHeight="1">
      <c r="A1221" s="161" t="s">
        <v>936</v>
      </c>
      <c r="B1221" s="166">
        <v>0</v>
      </c>
    </row>
    <row r="1222" spans="1:2" ht="15" customHeight="1">
      <c r="A1222" s="161" t="s">
        <v>937</v>
      </c>
      <c r="B1222" s="166">
        <v>0</v>
      </c>
    </row>
    <row r="1223" spans="1:2" ht="15" customHeight="1">
      <c r="A1223" s="161" t="s">
        <v>938</v>
      </c>
      <c r="B1223" s="166">
        <v>0</v>
      </c>
    </row>
    <row r="1224" spans="1:2" ht="15" customHeight="1">
      <c r="A1224" s="161" t="s">
        <v>939</v>
      </c>
      <c r="B1224" s="166">
        <v>0</v>
      </c>
    </row>
    <row r="1225" spans="1:2" ht="15" customHeight="1">
      <c r="A1225" s="161" t="s">
        <v>940</v>
      </c>
      <c r="B1225" s="166">
        <v>0</v>
      </c>
    </row>
    <row r="1226" spans="1:2" ht="15" customHeight="1">
      <c r="A1226" s="161" t="s">
        <v>941</v>
      </c>
      <c r="B1226" s="166">
        <v>0</v>
      </c>
    </row>
    <row r="1227" spans="1:2" ht="15" customHeight="1">
      <c r="A1227" s="161" t="s">
        <v>1259</v>
      </c>
      <c r="B1227" s="166">
        <v>0</v>
      </c>
    </row>
    <row r="1228" spans="1:2" ht="15" customHeight="1">
      <c r="A1228" s="161" t="s">
        <v>1260</v>
      </c>
      <c r="B1228" s="166">
        <v>0</v>
      </c>
    </row>
    <row r="1229" spans="1:2" ht="15" customHeight="1">
      <c r="A1229" s="161" t="s">
        <v>1261</v>
      </c>
      <c r="B1229" s="166">
        <v>0</v>
      </c>
    </row>
    <row r="1230" spans="1:2" ht="15" customHeight="1">
      <c r="A1230" s="161" t="s">
        <v>100</v>
      </c>
      <c r="B1230" s="166">
        <v>259.91341991341994</v>
      </c>
    </row>
    <row r="1231" spans="1:2" ht="15" customHeight="1">
      <c r="A1231" s="161" t="s">
        <v>1262</v>
      </c>
      <c r="B1231" s="166">
        <v>120.08658008658008</v>
      </c>
    </row>
    <row r="1232" spans="1:2" ht="15" customHeight="1">
      <c r="A1232" s="160" t="s">
        <v>942</v>
      </c>
      <c r="B1232" s="166">
        <v>0</v>
      </c>
    </row>
    <row r="1233" spans="1:5" ht="15" customHeight="1">
      <c r="A1233" s="161" t="s">
        <v>943</v>
      </c>
      <c r="B1233" s="166">
        <v>0</v>
      </c>
    </row>
    <row r="1234" spans="1:5" ht="15" customHeight="1">
      <c r="A1234" s="161" t="s">
        <v>944</v>
      </c>
      <c r="B1234" s="166">
        <v>0</v>
      </c>
    </row>
    <row r="1235" spans="1:5" ht="15" customHeight="1">
      <c r="A1235" s="161" t="s">
        <v>945</v>
      </c>
      <c r="B1235" s="166">
        <v>0</v>
      </c>
    </row>
    <row r="1236" spans="1:5" ht="15" customHeight="1">
      <c r="A1236" s="161" t="s">
        <v>1263</v>
      </c>
      <c r="B1236" s="166">
        <v>0</v>
      </c>
    </row>
    <row r="1237" spans="1:5" ht="15" customHeight="1">
      <c r="A1237" s="161" t="s">
        <v>946</v>
      </c>
      <c r="B1237" s="166">
        <v>0</v>
      </c>
      <c r="D1237" s="103"/>
      <c r="E1237" s="103"/>
    </row>
    <row r="1238" spans="1:5" ht="15" customHeight="1">
      <c r="A1238" s="160" t="s">
        <v>947</v>
      </c>
      <c r="B1238" s="166">
        <v>0</v>
      </c>
    </row>
    <row r="1239" spans="1:5" ht="15" customHeight="1">
      <c r="A1239" s="161" t="s">
        <v>948</v>
      </c>
      <c r="B1239" s="166">
        <v>0</v>
      </c>
    </row>
    <row r="1240" spans="1:5" ht="15" customHeight="1">
      <c r="A1240" s="161" t="s">
        <v>949</v>
      </c>
      <c r="B1240" s="166">
        <v>0</v>
      </c>
    </row>
    <row r="1241" spans="1:5" ht="15" customHeight="1">
      <c r="A1241" s="161" t="s">
        <v>950</v>
      </c>
      <c r="B1241" s="166">
        <v>0</v>
      </c>
    </row>
    <row r="1242" spans="1:5" ht="15" customHeight="1">
      <c r="A1242" s="161" t="s">
        <v>951</v>
      </c>
      <c r="B1242" s="166">
        <v>0</v>
      </c>
    </row>
    <row r="1243" spans="1:5" ht="15" customHeight="1">
      <c r="A1243" s="161" t="s">
        <v>952</v>
      </c>
      <c r="B1243" s="166">
        <v>0</v>
      </c>
    </row>
    <row r="1244" spans="1:5" ht="15" customHeight="1">
      <c r="A1244" s="160" t="s">
        <v>953</v>
      </c>
      <c r="B1244" s="166">
        <v>0</v>
      </c>
    </row>
    <row r="1245" spans="1:5" ht="15" customHeight="1">
      <c r="A1245" s="161" t="s">
        <v>954</v>
      </c>
      <c r="B1245" s="166">
        <v>0</v>
      </c>
    </row>
    <row r="1246" spans="1:5" ht="15" customHeight="1">
      <c r="A1246" s="161" t="s">
        <v>955</v>
      </c>
      <c r="B1246" s="166">
        <v>0</v>
      </c>
    </row>
    <row r="1247" spans="1:5" ht="15" customHeight="1">
      <c r="A1247" s="161" t="s">
        <v>956</v>
      </c>
      <c r="B1247" s="166">
        <v>0</v>
      </c>
    </row>
    <row r="1248" spans="1:5" ht="15" customHeight="1">
      <c r="A1248" s="161" t="s">
        <v>957</v>
      </c>
      <c r="B1248" s="166">
        <v>0</v>
      </c>
    </row>
    <row r="1249" spans="1:5" ht="15" customHeight="1">
      <c r="A1249" s="161" t="s">
        <v>958</v>
      </c>
      <c r="B1249" s="166">
        <v>0</v>
      </c>
    </row>
    <row r="1250" spans="1:5" ht="15" customHeight="1">
      <c r="A1250" s="161" t="s">
        <v>959</v>
      </c>
      <c r="B1250" s="166">
        <v>0</v>
      </c>
    </row>
    <row r="1251" spans="1:5" ht="15" customHeight="1">
      <c r="A1251" s="161" t="s">
        <v>960</v>
      </c>
      <c r="B1251" s="166">
        <v>0</v>
      </c>
    </row>
    <row r="1252" spans="1:5" ht="15" customHeight="1">
      <c r="A1252" s="161" t="s">
        <v>961</v>
      </c>
      <c r="B1252" s="166">
        <v>0</v>
      </c>
    </row>
    <row r="1253" spans="1:5" ht="15" customHeight="1">
      <c r="A1253" s="161" t="s">
        <v>962</v>
      </c>
      <c r="B1253" s="166">
        <v>0</v>
      </c>
    </row>
    <row r="1254" spans="1:5" ht="15" customHeight="1">
      <c r="A1254" s="161" t="s">
        <v>963</v>
      </c>
      <c r="B1254" s="166">
        <v>0</v>
      </c>
      <c r="D1254" s="103"/>
      <c r="E1254" s="103"/>
    </row>
    <row r="1255" spans="1:5" ht="15" customHeight="1">
      <c r="A1255" s="161" t="s">
        <v>1264</v>
      </c>
      <c r="B1255" s="166">
        <v>0</v>
      </c>
    </row>
    <row r="1256" spans="1:5" ht="15" customHeight="1">
      <c r="A1256" s="161" t="s">
        <v>964</v>
      </c>
      <c r="B1256" s="166">
        <v>0</v>
      </c>
    </row>
    <row r="1257" spans="1:5" ht="15" customHeight="1">
      <c r="A1257" s="160" t="s">
        <v>965</v>
      </c>
      <c r="B1257" s="166">
        <v>6162</v>
      </c>
    </row>
    <row r="1258" spans="1:5" ht="15" customHeight="1">
      <c r="A1258" s="160" t="s">
        <v>966</v>
      </c>
      <c r="B1258" s="166">
        <v>2718.5777540677514</v>
      </c>
    </row>
    <row r="1259" spans="1:5" ht="15" customHeight="1">
      <c r="A1259" s="161" t="s">
        <v>91</v>
      </c>
      <c r="B1259" s="166">
        <v>1776.7730061349694</v>
      </c>
    </row>
    <row r="1260" spans="1:5" ht="15" customHeight="1">
      <c r="A1260" s="161" t="s">
        <v>92</v>
      </c>
      <c r="B1260" s="166">
        <v>0</v>
      </c>
    </row>
    <row r="1261" spans="1:5" ht="15" customHeight="1">
      <c r="A1261" s="161" t="s">
        <v>93</v>
      </c>
      <c r="B1261" s="166">
        <v>0</v>
      </c>
    </row>
    <row r="1262" spans="1:5" ht="15" customHeight="1">
      <c r="A1262" s="161" t="s">
        <v>967</v>
      </c>
      <c r="B1262" s="166">
        <v>0</v>
      </c>
    </row>
    <row r="1263" spans="1:5" ht="15" customHeight="1">
      <c r="A1263" s="161" t="s">
        <v>968</v>
      </c>
      <c r="B1263" s="166">
        <v>0</v>
      </c>
    </row>
    <row r="1264" spans="1:5" ht="15" customHeight="1">
      <c r="A1264" s="161" t="s">
        <v>969</v>
      </c>
      <c r="B1264" s="166">
        <v>0</v>
      </c>
    </row>
    <row r="1265" spans="1:2" ht="15" customHeight="1">
      <c r="A1265" s="161" t="s">
        <v>970</v>
      </c>
      <c r="B1265" s="166">
        <v>0</v>
      </c>
    </row>
    <row r="1266" spans="1:2" ht="15" customHeight="1">
      <c r="A1266" s="161" t="s">
        <v>971</v>
      </c>
      <c r="B1266" s="166">
        <v>470.08055481461724</v>
      </c>
    </row>
    <row r="1267" spans="1:2" ht="15" customHeight="1">
      <c r="A1267" s="161" t="s">
        <v>972</v>
      </c>
      <c r="B1267" s="166">
        <v>0</v>
      </c>
    </row>
    <row r="1268" spans="1:2" ht="15" customHeight="1">
      <c r="A1268" s="161" t="s">
        <v>100</v>
      </c>
      <c r="B1268" s="166">
        <v>0</v>
      </c>
    </row>
    <row r="1269" spans="1:2" ht="15" customHeight="1">
      <c r="A1269" s="161" t="s">
        <v>973</v>
      </c>
      <c r="B1269" s="166">
        <v>471.72419311816486</v>
      </c>
    </row>
    <row r="1270" spans="1:2" ht="15" customHeight="1">
      <c r="A1270" s="160" t="s">
        <v>974</v>
      </c>
      <c r="B1270" s="166">
        <v>2135.086156308349</v>
      </c>
    </row>
    <row r="1271" spans="1:2" ht="15" customHeight="1">
      <c r="A1271" s="161" t="s">
        <v>91</v>
      </c>
      <c r="B1271" s="166">
        <v>151.21472392638037</v>
      </c>
    </row>
    <row r="1272" spans="1:2" ht="15" customHeight="1">
      <c r="A1272" s="161" t="s">
        <v>92</v>
      </c>
      <c r="B1272" s="166">
        <v>0</v>
      </c>
    </row>
    <row r="1273" spans="1:2" ht="15" customHeight="1">
      <c r="A1273" s="161" t="s">
        <v>93</v>
      </c>
      <c r="B1273" s="166">
        <v>0</v>
      </c>
    </row>
    <row r="1274" spans="1:2" ht="15" customHeight="1">
      <c r="A1274" s="161" t="s">
        <v>975</v>
      </c>
      <c r="B1274" s="166">
        <v>0</v>
      </c>
    </row>
    <row r="1275" spans="1:2" ht="15" customHeight="1">
      <c r="A1275" s="161" t="s">
        <v>976</v>
      </c>
      <c r="B1275" s="166">
        <v>1983.8714323819684</v>
      </c>
    </row>
    <row r="1276" spans="1:2" ht="15" customHeight="1">
      <c r="A1276" s="160" t="s">
        <v>977</v>
      </c>
      <c r="B1276" s="166">
        <v>0</v>
      </c>
    </row>
    <row r="1277" spans="1:2" ht="15" customHeight="1">
      <c r="A1277" s="161" t="s">
        <v>91</v>
      </c>
      <c r="B1277" s="166">
        <v>0</v>
      </c>
    </row>
    <row r="1278" spans="1:2" ht="15" customHeight="1">
      <c r="A1278" s="161" t="s">
        <v>92</v>
      </c>
      <c r="B1278" s="166">
        <v>0</v>
      </c>
    </row>
    <row r="1279" spans="1:2" ht="15" customHeight="1">
      <c r="A1279" s="161" t="s">
        <v>93</v>
      </c>
      <c r="B1279" s="166">
        <v>0</v>
      </c>
    </row>
    <row r="1280" spans="1:2" ht="15" customHeight="1">
      <c r="A1280" s="161" t="s">
        <v>978</v>
      </c>
      <c r="B1280" s="166">
        <v>0</v>
      </c>
    </row>
    <row r="1281" spans="1:2" ht="15" customHeight="1">
      <c r="A1281" s="161" t="s">
        <v>979</v>
      </c>
      <c r="B1281" s="166">
        <v>0</v>
      </c>
    </row>
    <row r="1282" spans="1:2" ht="15" customHeight="1">
      <c r="A1282" s="160" t="s">
        <v>980</v>
      </c>
      <c r="B1282" s="166">
        <v>981.25206721792472</v>
      </c>
    </row>
    <row r="1283" spans="1:2" ht="15" customHeight="1">
      <c r="A1283" s="161" t="s">
        <v>91</v>
      </c>
      <c r="B1283" s="166">
        <v>0</v>
      </c>
    </row>
    <row r="1284" spans="1:2" ht="15" customHeight="1">
      <c r="A1284" s="161" t="s">
        <v>92</v>
      </c>
      <c r="B1284" s="166">
        <v>0</v>
      </c>
    </row>
    <row r="1285" spans="1:2" ht="15" customHeight="1">
      <c r="A1285" s="161" t="s">
        <v>93</v>
      </c>
      <c r="B1285" s="166">
        <v>0</v>
      </c>
    </row>
    <row r="1286" spans="1:2" ht="15" customHeight="1">
      <c r="A1286" s="161" t="s">
        <v>981</v>
      </c>
      <c r="B1286" s="166">
        <v>0</v>
      </c>
    </row>
    <row r="1287" spans="1:2" ht="15" customHeight="1">
      <c r="A1287" s="161" t="s">
        <v>982</v>
      </c>
      <c r="B1287" s="166">
        <v>851.40464123766344</v>
      </c>
    </row>
    <row r="1288" spans="1:2" ht="15" customHeight="1">
      <c r="A1288" s="161" t="s">
        <v>100</v>
      </c>
      <c r="B1288" s="166">
        <v>0</v>
      </c>
    </row>
    <row r="1289" spans="1:2" ht="15" customHeight="1">
      <c r="A1289" s="161" t="s">
        <v>983</v>
      </c>
      <c r="B1289" s="166">
        <v>129.84742598026139</v>
      </c>
    </row>
    <row r="1290" spans="1:2" ht="15" customHeight="1">
      <c r="A1290" s="160" t="s">
        <v>984</v>
      </c>
      <c r="B1290" s="166">
        <v>116.69831955188052</v>
      </c>
    </row>
    <row r="1291" spans="1:2" ht="15" customHeight="1">
      <c r="A1291" s="161" t="s">
        <v>91</v>
      </c>
      <c r="B1291" s="166">
        <v>116.69831955188052</v>
      </c>
    </row>
    <row r="1292" spans="1:2" ht="15" customHeight="1">
      <c r="A1292" s="161" t="s">
        <v>92</v>
      </c>
      <c r="B1292" s="166">
        <v>0</v>
      </c>
    </row>
    <row r="1293" spans="1:2" ht="15" customHeight="1">
      <c r="A1293" s="161" t="s">
        <v>93</v>
      </c>
      <c r="B1293" s="166">
        <v>0</v>
      </c>
    </row>
    <row r="1294" spans="1:2" ht="15" customHeight="1">
      <c r="A1294" s="161" t="s">
        <v>985</v>
      </c>
      <c r="B1294" s="166">
        <v>0</v>
      </c>
    </row>
    <row r="1295" spans="1:2" ht="15" customHeight="1">
      <c r="A1295" s="161" t="s">
        <v>986</v>
      </c>
      <c r="B1295" s="166">
        <v>0</v>
      </c>
    </row>
    <row r="1296" spans="1:2" ht="15" customHeight="1">
      <c r="A1296" s="161" t="s">
        <v>987</v>
      </c>
      <c r="B1296" s="166">
        <v>0</v>
      </c>
    </row>
    <row r="1297" spans="1:5" ht="15" customHeight="1">
      <c r="A1297" s="161" t="s">
        <v>988</v>
      </c>
      <c r="B1297" s="166">
        <v>0</v>
      </c>
    </row>
    <row r="1298" spans="1:5" ht="15" customHeight="1">
      <c r="A1298" s="161" t="s">
        <v>989</v>
      </c>
      <c r="B1298" s="166">
        <v>0</v>
      </c>
    </row>
    <row r="1299" spans="1:5" ht="15" customHeight="1">
      <c r="A1299" s="161" t="s">
        <v>990</v>
      </c>
      <c r="B1299" s="166">
        <v>0</v>
      </c>
    </row>
    <row r="1300" spans="1:5" ht="15" customHeight="1">
      <c r="A1300" s="161" t="s">
        <v>991</v>
      </c>
      <c r="B1300" s="166">
        <v>0</v>
      </c>
    </row>
    <row r="1301" spans="1:5" ht="15" customHeight="1">
      <c r="A1301" s="161" t="s">
        <v>992</v>
      </c>
      <c r="B1301" s="166">
        <v>0</v>
      </c>
    </row>
    <row r="1302" spans="1:5" ht="15" customHeight="1">
      <c r="A1302" s="161" t="s">
        <v>993</v>
      </c>
      <c r="B1302" s="166">
        <v>0</v>
      </c>
    </row>
    <row r="1303" spans="1:5" ht="15" customHeight="1">
      <c r="A1303" s="160" t="s">
        <v>994</v>
      </c>
      <c r="B1303" s="166">
        <v>210.3857028540944</v>
      </c>
    </row>
    <row r="1304" spans="1:5" ht="15" customHeight="1">
      <c r="A1304" s="161" t="s">
        <v>995</v>
      </c>
      <c r="B1304" s="166">
        <v>210.3857028540944</v>
      </c>
    </row>
    <row r="1305" spans="1:5" ht="15" customHeight="1">
      <c r="A1305" s="161" t="s">
        <v>996</v>
      </c>
      <c r="B1305" s="166">
        <v>0</v>
      </c>
    </row>
    <row r="1306" spans="1:5" ht="15" customHeight="1">
      <c r="A1306" s="161" t="s">
        <v>997</v>
      </c>
      <c r="B1306" s="166">
        <v>0</v>
      </c>
    </row>
    <row r="1307" spans="1:5" ht="15" customHeight="1">
      <c r="A1307" s="160" t="s">
        <v>998</v>
      </c>
      <c r="B1307" s="166">
        <v>0</v>
      </c>
      <c r="D1307" s="103"/>
      <c r="E1307" s="103"/>
    </row>
    <row r="1308" spans="1:5" ht="15" customHeight="1">
      <c r="A1308" s="161" t="s">
        <v>999</v>
      </c>
      <c r="B1308" s="166">
        <v>0</v>
      </c>
    </row>
    <row r="1309" spans="1:5" ht="15" customHeight="1">
      <c r="A1309" s="161" t="s">
        <v>1000</v>
      </c>
      <c r="B1309" s="166">
        <v>0</v>
      </c>
    </row>
    <row r="1310" spans="1:5" ht="15" customHeight="1">
      <c r="A1310" s="161" t="s">
        <v>1265</v>
      </c>
      <c r="B1310" s="166">
        <v>0</v>
      </c>
    </row>
    <row r="1311" spans="1:5" ht="15" customHeight="1">
      <c r="A1311" s="160" t="s">
        <v>1001</v>
      </c>
      <c r="B1311" s="166">
        <v>0</v>
      </c>
    </row>
    <row r="1312" spans="1:5" ht="15" customHeight="1">
      <c r="A1312" s="161" t="s">
        <v>1266</v>
      </c>
      <c r="B1312" s="166">
        <v>0</v>
      </c>
    </row>
    <row r="1313" spans="1:2" ht="15" customHeight="1">
      <c r="A1313" s="160" t="s">
        <v>1267</v>
      </c>
      <c r="B1313" s="166">
        <v>22000</v>
      </c>
    </row>
    <row r="1314" spans="1:2" ht="15" customHeight="1">
      <c r="A1314" s="160" t="s">
        <v>1002</v>
      </c>
      <c r="B1314" s="166">
        <v>27199</v>
      </c>
    </row>
    <row r="1315" spans="1:2" ht="15" customHeight="1">
      <c r="A1315" s="161" t="s">
        <v>887</v>
      </c>
      <c r="B1315" s="166">
        <v>27199</v>
      </c>
    </row>
    <row r="1316" spans="1:2" ht="15" customHeight="1">
      <c r="A1316" s="161" t="s">
        <v>236</v>
      </c>
      <c r="B1316" s="166">
        <v>27199</v>
      </c>
    </row>
    <row r="1317" spans="1:2" ht="15" customHeight="1">
      <c r="A1317" s="160" t="s">
        <v>1003</v>
      </c>
      <c r="B1317" s="166">
        <v>24000</v>
      </c>
    </row>
    <row r="1318" spans="1:2" ht="15" customHeight="1">
      <c r="A1318" s="160" t="s">
        <v>1004</v>
      </c>
      <c r="B1318" s="166"/>
    </row>
    <row r="1319" spans="1:2" ht="15" customHeight="1">
      <c r="A1319" s="160" t="s">
        <v>1005</v>
      </c>
      <c r="B1319" s="166"/>
    </row>
    <row r="1320" spans="1:2" ht="15" customHeight="1">
      <c r="A1320" s="160" t="s">
        <v>1006</v>
      </c>
      <c r="B1320" s="166">
        <v>24000</v>
      </c>
    </row>
    <row r="1321" spans="1:2" ht="15" customHeight="1">
      <c r="A1321" s="161" t="s">
        <v>1007</v>
      </c>
      <c r="B1321" s="166">
        <v>21777.481011601703</v>
      </c>
    </row>
    <row r="1322" spans="1:2" ht="15" customHeight="1">
      <c r="A1322" s="161" t="s">
        <v>1008</v>
      </c>
      <c r="B1322" s="166">
        <v>44.069777147149658</v>
      </c>
    </row>
    <row r="1323" spans="1:2" ht="15" customHeight="1">
      <c r="A1323" s="161" t="s">
        <v>1009</v>
      </c>
      <c r="B1323" s="166">
        <v>0</v>
      </c>
    </row>
    <row r="1324" spans="1:2" ht="15" customHeight="1">
      <c r="A1324" s="161" t="s">
        <v>1010</v>
      </c>
      <c r="B1324" s="166">
        <v>2178.4492112511475</v>
      </c>
    </row>
    <row r="1325" spans="1:2" ht="15" customHeight="1">
      <c r="A1325" s="160" t="s">
        <v>1011</v>
      </c>
      <c r="B1325" s="166">
        <v>0</v>
      </c>
    </row>
    <row r="1326" spans="1:2" ht="15" customHeight="1">
      <c r="A1326" s="161" t="s">
        <v>1012</v>
      </c>
      <c r="B1326" s="166"/>
    </row>
    <row r="1327" spans="1:2" ht="15" customHeight="1">
      <c r="A1327" s="161" t="s">
        <v>1013</v>
      </c>
      <c r="B1327" s="166"/>
    </row>
    <row r="1328" spans="1:2" ht="15" customHeight="1">
      <c r="A1328" s="161" t="s">
        <v>1014</v>
      </c>
      <c r="B1328" s="166"/>
    </row>
    <row r="1329" ht="15" customHeight="1"/>
    <row r="1330" ht="15" customHeight="1"/>
    <row r="1331" ht="15" customHeight="1"/>
    <row r="1332" ht="15" customHeight="1"/>
    <row r="1333" ht="15" customHeight="1"/>
    <row r="1334" ht="15" customHeight="1"/>
    <row r="1335" ht="15" customHeight="1"/>
    <row r="1336" ht="15" customHeight="1"/>
    <row r="1337" ht="15" customHeight="1"/>
    <row r="1338" ht="15" customHeight="1"/>
    <row r="1339" ht="15" customHeight="1"/>
    <row r="1340" ht="15" customHeight="1"/>
    <row r="1341" ht="15" customHeight="1"/>
    <row r="1342" ht="15" customHeight="1"/>
    <row r="1343" ht="15" customHeight="1"/>
    <row r="1344" ht="15" customHeight="1"/>
    <row r="1345" ht="15" customHeight="1"/>
    <row r="1346" ht="15" customHeight="1"/>
    <row r="1347" ht="15" customHeight="1"/>
    <row r="1348" ht="15" customHeight="1"/>
    <row r="1349" ht="15" customHeight="1"/>
    <row r="1350" ht="15" customHeight="1"/>
    <row r="1351" ht="15" customHeight="1"/>
    <row r="1352" ht="15" customHeight="1"/>
    <row r="1353" ht="15" customHeight="1"/>
  </sheetData>
  <mergeCells count="1">
    <mergeCell ref="A2:B2"/>
  </mergeCells>
  <phoneticPr fontId="50" type="noConversion"/>
  <printOptions horizontalCentered="1"/>
  <pageMargins left="0.59" right="0.59" top="0.35" bottom="0.55000000000000004" header="0.2" footer="0.35"/>
  <pageSetup paperSize="9" firstPageNumber="11" orientation="portrait" useFirstPageNumber="1"/>
  <headerFooter scaleWithDoc="0"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</sheetPr>
  <dimension ref="A1:I19"/>
  <sheetViews>
    <sheetView workbookViewId="0">
      <selection activeCell="M8" sqref="M8"/>
    </sheetView>
  </sheetViews>
  <sheetFormatPr defaultRowHeight="11.25"/>
  <cols>
    <col min="1" max="1" width="16.875" style="88" customWidth="1"/>
    <col min="2" max="9" width="11.625" style="88" customWidth="1"/>
    <col min="10" max="16384" width="9" style="88"/>
  </cols>
  <sheetData>
    <row r="1" spans="1:9" s="86" customFormat="1" ht="14.25">
      <c r="A1" s="89" t="s">
        <v>1015</v>
      </c>
    </row>
    <row r="2" spans="1:9" ht="18">
      <c r="A2" s="244" t="s">
        <v>1136</v>
      </c>
      <c r="B2" s="244"/>
      <c r="C2" s="244"/>
      <c r="D2" s="244"/>
      <c r="E2" s="244"/>
      <c r="F2" s="244"/>
      <c r="G2" s="244"/>
      <c r="H2" s="244"/>
      <c r="I2" s="244"/>
    </row>
    <row r="3" spans="1:9" ht="18">
      <c r="A3" s="90"/>
      <c r="B3" s="91"/>
      <c r="C3" s="91"/>
      <c r="D3" s="91"/>
      <c r="E3" s="91"/>
      <c r="F3" s="91"/>
      <c r="G3" s="91"/>
      <c r="H3" s="92"/>
      <c r="I3" s="101" t="s">
        <v>8</v>
      </c>
    </row>
    <row r="4" spans="1:9" ht="21" customHeight="1">
      <c r="A4" s="246" t="s">
        <v>1016</v>
      </c>
      <c r="B4" s="245" t="s">
        <v>1271</v>
      </c>
      <c r="C4" s="245"/>
      <c r="D4" s="245"/>
      <c r="E4" s="245"/>
      <c r="F4" s="245" t="s">
        <v>1137</v>
      </c>
      <c r="G4" s="245"/>
      <c r="H4" s="245"/>
      <c r="I4" s="245"/>
    </row>
    <row r="5" spans="1:9" s="87" customFormat="1" ht="21" customHeight="1">
      <c r="A5" s="246"/>
      <c r="B5" s="94" t="s">
        <v>1017</v>
      </c>
      <c r="C5" s="94" t="s">
        <v>1018</v>
      </c>
      <c r="D5" s="94" t="s">
        <v>1019</v>
      </c>
      <c r="E5" s="94" t="s">
        <v>1020</v>
      </c>
      <c r="F5" s="94" t="s">
        <v>1017</v>
      </c>
      <c r="G5" s="94" t="s">
        <v>1018</v>
      </c>
      <c r="H5" s="94" t="s">
        <v>1019</v>
      </c>
      <c r="I5" s="94" t="s">
        <v>1020</v>
      </c>
    </row>
    <row r="6" spans="1:9" s="87" customFormat="1" ht="21" customHeight="1">
      <c r="A6" s="24" t="s">
        <v>1021</v>
      </c>
      <c r="B6" s="24">
        <v>1648</v>
      </c>
      <c r="C6" s="95">
        <v>7758</v>
      </c>
      <c r="D6" s="95">
        <v>10357</v>
      </c>
      <c r="E6" s="95">
        <f t="shared" ref="E6:E19" si="0">SUM(B6:D6)</f>
        <v>19763</v>
      </c>
      <c r="F6" s="24">
        <v>1648</v>
      </c>
      <c r="G6" s="95">
        <f>C6*0.7</f>
        <v>5430.5999999999995</v>
      </c>
      <c r="H6" s="95">
        <f>D6*0.7</f>
        <v>7249.9</v>
      </c>
      <c r="I6" s="95">
        <f t="shared" ref="I6:I19" si="1">SUM(F6:H6)</f>
        <v>14328.5</v>
      </c>
    </row>
    <row r="7" spans="1:9" s="87" customFormat="1" ht="21" customHeight="1">
      <c r="A7" s="24" t="s">
        <v>1022</v>
      </c>
      <c r="B7" s="24">
        <v>2741</v>
      </c>
      <c r="C7" s="95">
        <v>7734</v>
      </c>
      <c r="D7" s="95">
        <v>14336</v>
      </c>
      <c r="E7" s="95">
        <f t="shared" si="0"/>
        <v>24811</v>
      </c>
      <c r="F7" s="24">
        <v>2741</v>
      </c>
      <c r="G7" s="95">
        <f t="shared" ref="G7:G18" si="2">C7*0.7</f>
        <v>5413.7999999999993</v>
      </c>
      <c r="H7" s="95">
        <f t="shared" ref="H7:H18" si="3">D7*0.7</f>
        <v>10035.199999999999</v>
      </c>
      <c r="I7" s="95">
        <f t="shared" si="1"/>
        <v>18190</v>
      </c>
    </row>
    <row r="8" spans="1:9" s="87" customFormat="1" ht="21" customHeight="1">
      <c r="A8" s="24" t="s">
        <v>1023</v>
      </c>
      <c r="B8" s="24">
        <v>836</v>
      </c>
      <c r="C8" s="95">
        <v>1519</v>
      </c>
      <c r="D8" s="95">
        <v>7753</v>
      </c>
      <c r="E8" s="95">
        <f t="shared" si="0"/>
        <v>10108</v>
      </c>
      <c r="F8" s="24">
        <v>836</v>
      </c>
      <c r="G8" s="95">
        <f t="shared" si="2"/>
        <v>1063.3</v>
      </c>
      <c r="H8" s="95">
        <f t="shared" si="3"/>
        <v>5427.0999999999995</v>
      </c>
      <c r="I8" s="95">
        <f t="shared" si="1"/>
        <v>7326.4</v>
      </c>
    </row>
    <row r="9" spans="1:9" s="87" customFormat="1" ht="21" customHeight="1">
      <c r="A9" s="24" t="s">
        <v>1024</v>
      </c>
      <c r="B9" s="24">
        <v>30</v>
      </c>
      <c r="C9" s="97">
        <v>2797</v>
      </c>
      <c r="D9" s="95">
        <v>14120</v>
      </c>
      <c r="E9" s="95">
        <f t="shared" si="0"/>
        <v>16947</v>
      </c>
      <c r="F9" s="24">
        <v>30</v>
      </c>
      <c r="G9" s="95">
        <f t="shared" si="2"/>
        <v>1957.8999999999999</v>
      </c>
      <c r="H9" s="95">
        <f t="shared" si="3"/>
        <v>9884</v>
      </c>
      <c r="I9" s="95">
        <f t="shared" si="1"/>
        <v>11871.9</v>
      </c>
    </row>
    <row r="10" spans="1:9" s="87" customFormat="1" ht="21" customHeight="1">
      <c r="A10" s="98" t="s">
        <v>1025</v>
      </c>
      <c r="B10" s="24"/>
      <c r="C10" s="95">
        <v>2142</v>
      </c>
      <c r="D10" s="95">
        <v>2788</v>
      </c>
      <c r="E10" s="95">
        <f t="shared" si="0"/>
        <v>4930</v>
      </c>
      <c r="F10" s="96"/>
      <c r="G10" s="95">
        <f t="shared" si="2"/>
        <v>1499.3999999999999</v>
      </c>
      <c r="H10" s="95">
        <f t="shared" si="3"/>
        <v>1951.6</v>
      </c>
      <c r="I10" s="95">
        <f t="shared" si="1"/>
        <v>3451</v>
      </c>
    </row>
    <row r="11" spans="1:9" s="87" customFormat="1" ht="21" customHeight="1">
      <c r="A11" s="24" t="s">
        <v>1026</v>
      </c>
      <c r="B11" s="24"/>
      <c r="C11" s="95">
        <v>5631</v>
      </c>
      <c r="D11" s="95">
        <v>1626</v>
      </c>
      <c r="E11" s="95">
        <f t="shared" si="0"/>
        <v>7257</v>
      </c>
      <c r="F11" s="96"/>
      <c r="G11" s="95">
        <f t="shared" si="2"/>
        <v>3941.7</v>
      </c>
      <c r="H11" s="95">
        <f t="shared" si="3"/>
        <v>1138.1999999999998</v>
      </c>
      <c r="I11" s="95">
        <f t="shared" si="1"/>
        <v>5079.8999999999996</v>
      </c>
    </row>
    <row r="12" spans="1:9" s="87" customFormat="1" ht="21" customHeight="1">
      <c r="A12" s="24" t="s">
        <v>1027</v>
      </c>
      <c r="B12" s="24"/>
      <c r="C12" s="95">
        <v>5576</v>
      </c>
      <c r="D12" s="95">
        <v>1796</v>
      </c>
      <c r="E12" s="95">
        <f t="shared" si="0"/>
        <v>7372</v>
      </c>
      <c r="F12" s="96"/>
      <c r="G12" s="95">
        <f t="shared" si="2"/>
        <v>3903.2</v>
      </c>
      <c r="H12" s="95">
        <f t="shared" si="3"/>
        <v>1257.1999999999998</v>
      </c>
      <c r="I12" s="95">
        <f t="shared" si="1"/>
        <v>5160.3999999999996</v>
      </c>
    </row>
    <row r="13" spans="1:9" s="87" customFormat="1" ht="21" customHeight="1">
      <c r="A13" s="24" t="s">
        <v>1028</v>
      </c>
      <c r="B13" s="24"/>
      <c r="C13" s="95">
        <v>1491</v>
      </c>
      <c r="D13" s="95">
        <v>1388</v>
      </c>
      <c r="E13" s="95">
        <f t="shared" si="0"/>
        <v>2879</v>
      </c>
      <c r="F13" s="96"/>
      <c r="G13" s="95">
        <f t="shared" si="2"/>
        <v>1043.7</v>
      </c>
      <c r="H13" s="95">
        <f t="shared" si="3"/>
        <v>971.59999999999991</v>
      </c>
      <c r="I13" s="95">
        <f t="shared" si="1"/>
        <v>2015.3</v>
      </c>
    </row>
    <row r="14" spans="1:9" s="87" customFormat="1" ht="21" customHeight="1">
      <c r="A14" s="24" t="s">
        <v>1029</v>
      </c>
      <c r="B14" s="24"/>
      <c r="C14" s="95">
        <v>8558</v>
      </c>
      <c r="D14" s="95">
        <v>1401</v>
      </c>
      <c r="E14" s="95">
        <f t="shared" si="0"/>
        <v>9959</v>
      </c>
      <c r="F14" s="96"/>
      <c r="G14" s="95">
        <f t="shared" si="2"/>
        <v>5990.5999999999995</v>
      </c>
      <c r="H14" s="95">
        <f t="shared" si="3"/>
        <v>980.69999999999993</v>
      </c>
      <c r="I14" s="95">
        <f t="shared" si="1"/>
        <v>6971.2999999999993</v>
      </c>
    </row>
    <row r="15" spans="1:9" s="87" customFormat="1" ht="21" customHeight="1">
      <c r="A15" s="24" t="s">
        <v>1030</v>
      </c>
      <c r="B15" s="24"/>
      <c r="C15" s="95">
        <v>1518</v>
      </c>
      <c r="D15" s="95">
        <v>1729</v>
      </c>
      <c r="E15" s="95">
        <f t="shared" si="0"/>
        <v>3247</v>
      </c>
      <c r="F15" s="96"/>
      <c r="G15" s="95">
        <f t="shared" si="2"/>
        <v>1062.5999999999999</v>
      </c>
      <c r="H15" s="95">
        <f t="shared" si="3"/>
        <v>1210.3</v>
      </c>
      <c r="I15" s="95">
        <f t="shared" si="1"/>
        <v>2272.8999999999996</v>
      </c>
    </row>
    <row r="16" spans="1:9" s="87" customFormat="1" ht="21" customHeight="1">
      <c r="A16" s="24" t="s">
        <v>1031</v>
      </c>
      <c r="B16" s="24"/>
      <c r="C16" s="95">
        <v>2150</v>
      </c>
      <c r="D16" s="95">
        <v>3000</v>
      </c>
      <c r="E16" s="95">
        <f t="shared" si="0"/>
        <v>5150</v>
      </c>
      <c r="F16" s="96"/>
      <c r="G16" s="95">
        <f t="shared" si="2"/>
        <v>1505</v>
      </c>
      <c r="H16" s="95">
        <f t="shared" si="3"/>
        <v>2100</v>
      </c>
      <c r="I16" s="95">
        <f t="shared" si="1"/>
        <v>3605</v>
      </c>
    </row>
    <row r="17" spans="1:9" s="87" customFormat="1" ht="21" customHeight="1">
      <c r="A17" s="24" t="s">
        <v>1032</v>
      </c>
      <c r="B17" s="24"/>
      <c r="C17" s="95">
        <v>2620</v>
      </c>
      <c r="D17" s="95">
        <v>1182</v>
      </c>
      <c r="E17" s="95">
        <f t="shared" si="0"/>
        <v>3802</v>
      </c>
      <c r="F17" s="96"/>
      <c r="G17" s="95">
        <f t="shared" si="2"/>
        <v>1833.9999999999998</v>
      </c>
      <c r="H17" s="95">
        <f t="shared" si="3"/>
        <v>827.4</v>
      </c>
      <c r="I17" s="95">
        <f t="shared" si="1"/>
        <v>2661.3999999999996</v>
      </c>
    </row>
    <row r="18" spans="1:9" s="87" customFormat="1" ht="21" customHeight="1">
      <c r="A18" s="24" t="s">
        <v>1033</v>
      </c>
      <c r="B18" s="24"/>
      <c r="C18" s="95">
        <v>1211</v>
      </c>
      <c r="D18" s="95">
        <v>1028</v>
      </c>
      <c r="E18" s="95">
        <f t="shared" si="0"/>
        <v>2239</v>
      </c>
      <c r="F18" s="96"/>
      <c r="G18" s="95">
        <f t="shared" si="2"/>
        <v>847.69999999999993</v>
      </c>
      <c r="H18" s="95">
        <f t="shared" si="3"/>
        <v>719.59999999999991</v>
      </c>
      <c r="I18" s="95">
        <f t="shared" si="1"/>
        <v>1567.2999999999997</v>
      </c>
    </row>
    <row r="19" spans="1:9" ht="21" customHeight="1">
      <c r="A19" s="93" t="s">
        <v>1034</v>
      </c>
      <c r="B19" s="93">
        <f>SUM(B6:B18)</f>
        <v>5255</v>
      </c>
      <c r="C19" s="95">
        <f>SUM(C6:C18)</f>
        <v>50705</v>
      </c>
      <c r="D19" s="95">
        <f>SUM(D6:D18)</f>
        <v>62504</v>
      </c>
      <c r="E19" s="99">
        <f t="shared" si="0"/>
        <v>118464</v>
      </c>
      <c r="F19" s="100">
        <f>SUM(F6:F18)</f>
        <v>5255</v>
      </c>
      <c r="G19" s="95">
        <f>SUM(G6:G18)</f>
        <v>35493.499999999993</v>
      </c>
      <c r="H19" s="95">
        <f>SUM(H6:H18)</f>
        <v>43752.799999999988</v>
      </c>
      <c r="I19" s="99">
        <f t="shared" si="1"/>
        <v>84501.299999999988</v>
      </c>
    </row>
  </sheetData>
  <mergeCells count="4">
    <mergeCell ref="A2:I2"/>
    <mergeCell ref="B4:E4"/>
    <mergeCell ref="F4:I4"/>
    <mergeCell ref="A4:A5"/>
  </mergeCells>
  <phoneticPr fontId="5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</sheetPr>
  <dimension ref="A1:IU24"/>
  <sheetViews>
    <sheetView workbookViewId="0">
      <selection activeCell="M8" sqref="M8"/>
    </sheetView>
  </sheetViews>
  <sheetFormatPr defaultColWidth="7" defaultRowHeight="14.25"/>
  <cols>
    <col min="1" max="1" width="45.625" style="76" customWidth="1"/>
    <col min="2" max="2" width="30.375" style="76" customWidth="1"/>
    <col min="3" max="3" width="9.5" style="76" customWidth="1"/>
    <col min="4" max="254" width="7" style="76"/>
    <col min="255" max="16384" width="7" style="77"/>
  </cols>
  <sheetData>
    <row r="1" spans="1:255" s="73" customFormat="1" ht="18.75" customHeight="1">
      <c r="A1" s="74" t="s">
        <v>1035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6"/>
      <c r="BN1" s="66"/>
      <c r="BO1" s="66"/>
      <c r="BP1" s="66"/>
      <c r="BQ1" s="66"/>
      <c r="BR1" s="66"/>
      <c r="BS1" s="66"/>
      <c r="BT1" s="66"/>
      <c r="BU1" s="66"/>
      <c r="BV1" s="66"/>
      <c r="BW1" s="66"/>
      <c r="BX1" s="66"/>
      <c r="BY1" s="66"/>
      <c r="BZ1" s="66"/>
      <c r="CA1" s="66"/>
      <c r="CB1" s="66"/>
      <c r="CC1" s="66"/>
      <c r="CD1" s="66"/>
      <c r="CE1" s="66"/>
      <c r="CF1" s="66"/>
      <c r="CG1" s="66"/>
      <c r="CH1" s="66"/>
      <c r="CI1" s="66"/>
      <c r="CJ1" s="66"/>
      <c r="CK1" s="66"/>
      <c r="CL1" s="66"/>
      <c r="CM1" s="66"/>
      <c r="CN1" s="66"/>
      <c r="CO1" s="66"/>
      <c r="CP1" s="66"/>
      <c r="CQ1" s="66"/>
      <c r="CR1" s="66"/>
      <c r="CS1" s="66"/>
      <c r="CT1" s="66"/>
      <c r="CU1" s="66"/>
      <c r="CV1" s="66"/>
      <c r="CW1" s="66"/>
      <c r="CX1" s="66"/>
      <c r="CY1" s="66"/>
      <c r="CZ1" s="66"/>
      <c r="DA1" s="66"/>
      <c r="DB1" s="66"/>
      <c r="DC1" s="66"/>
      <c r="DD1" s="66"/>
      <c r="DE1" s="66"/>
      <c r="DF1" s="66"/>
      <c r="DG1" s="66"/>
      <c r="DH1" s="66"/>
      <c r="DI1" s="66"/>
      <c r="DJ1" s="66"/>
      <c r="DK1" s="66"/>
      <c r="DL1" s="66"/>
      <c r="DM1" s="66"/>
      <c r="DN1" s="66"/>
      <c r="DO1" s="66"/>
      <c r="DP1" s="66"/>
      <c r="DQ1" s="66"/>
      <c r="DR1" s="66"/>
      <c r="DS1" s="66"/>
      <c r="DT1" s="66"/>
      <c r="DU1" s="66"/>
      <c r="DV1" s="66"/>
      <c r="DW1" s="66"/>
      <c r="DX1" s="66"/>
      <c r="DY1" s="66"/>
      <c r="DZ1" s="66"/>
      <c r="EA1" s="66"/>
      <c r="EB1" s="66"/>
      <c r="EC1" s="66"/>
      <c r="ED1" s="66"/>
      <c r="EE1" s="66"/>
      <c r="EF1" s="66"/>
      <c r="EG1" s="66"/>
      <c r="EH1" s="66"/>
      <c r="EI1" s="66"/>
      <c r="EJ1" s="66"/>
      <c r="EK1" s="66"/>
      <c r="EL1" s="66"/>
      <c r="EM1" s="66"/>
      <c r="EN1" s="66"/>
      <c r="EO1" s="66"/>
      <c r="EP1" s="66"/>
      <c r="EQ1" s="66"/>
      <c r="ER1" s="66"/>
      <c r="ES1" s="66"/>
      <c r="ET1" s="66"/>
      <c r="EU1" s="66"/>
      <c r="EV1" s="66"/>
      <c r="EW1" s="66"/>
      <c r="EX1" s="66"/>
      <c r="EY1" s="66"/>
      <c r="EZ1" s="66"/>
      <c r="FA1" s="66"/>
      <c r="FB1" s="66"/>
      <c r="FC1" s="66"/>
      <c r="FD1" s="66"/>
      <c r="FE1" s="66"/>
      <c r="FF1" s="66"/>
      <c r="FG1" s="66"/>
      <c r="FH1" s="66"/>
      <c r="FI1" s="66"/>
      <c r="FJ1" s="66"/>
      <c r="FK1" s="66"/>
      <c r="FL1" s="66"/>
      <c r="FM1" s="66"/>
      <c r="FN1" s="66"/>
      <c r="FO1" s="66"/>
      <c r="FP1" s="66"/>
      <c r="FQ1" s="66"/>
      <c r="FR1" s="66"/>
      <c r="FS1" s="66"/>
      <c r="FT1" s="66"/>
      <c r="FU1" s="66"/>
      <c r="FV1" s="66"/>
      <c r="FW1" s="66"/>
      <c r="FX1" s="66"/>
      <c r="FY1" s="66"/>
      <c r="FZ1" s="66"/>
      <c r="GA1" s="66"/>
      <c r="GB1" s="66"/>
      <c r="GC1" s="66"/>
      <c r="GD1" s="66"/>
      <c r="GE1" s="66"/>
      <c r="GF1" s="66"/>
      <c r="GG1" s="66"/>
      <c r="GH1" s="66"/>
      <c r="GI1" s="66"/>
      <c r="GJ1" s="66"/>
      <c r="GK1" s="66"/>
      <c r="GL1" s="66"/>
      <c r="GM1" s="66"/>
      <c r="GN1" s="66"/>
      <c r="GO1" s="66"/>
      <c r="GP1" s="66"/>
      <c r="GQ1" s="66"/>
      <c r="GR1" s="66"/>
      <c r="GS1" s="66"/>
      <c r="GT1" s="66"/>
      <c r="GU1" s="66"/>
      <c r="GV1" s="66"/>
      <c r="GW1" s="66"/>
      <c r="GX1" s="66"/>
      <c r="GY1" s="66"/>
      <c r="GZ1" s="66"/>
      <c r="HA1" s="66"/>
      <c r="HB1" s="66"/>
      <c r="HC1" s="66"/>
      <c r="HD1" s="66"/>
      <c r="HE1" s="66"/>
      <c r="HF1" s="66"/>
      <c r="HG1" s="66"/>
      <c r="HH1" s="66"/>
      <c r="HI1" s="66"/>
      <c r="HJ1" s="66"/>
      <c r="HK1" s="66"/>
      <c r="HL1" s="66"/>
      <c r="HM1" s="66"/>
      <c r="HN1" s="66"/>
      <c r="HO1" s="66"/>
      <c r="HP1" s="66"/>
      <c r="HQ1" s="66"/>
      <c r="HR1" s="66"/>
      <c r="HS1" s="66"/>
      <c r="HT1" s="66"/>
      <c r="HU1" s="66"/>
      <c r="HV1" s="66"/>
      <c r="HW1" s="66"/>
      <c r="HX1" s="66"/>
      <c r="HY1" s="66"/>
      <c r="HZ1" s="66"/>
      <c r="IA1" s="66"/>
      <c r="IB1" s="66"/>
      <c r="IC1" s="66"/>
      <c r="ID1" s="66"/>
      <c r="IE1" s="66"/>
      <c r="IF1" s="66"/>
      <c r="IG1" s="66"/>
      <c r="IH1" s="66"/>
      <c r="II1" s="66"/>
      <c r="IJ1" s="66"/>
      <c r="IK1" s="66"/>
      <c r="IL1" s="66"/>
      <c r="IM1" s="66"/>
      <c r="IN1" s="66"/>
      <c r="IO1" s="66"/>
      <c r="IP1" s="66"/>
      <c r="IQ1" s="66"/>
      <c r="IR1" s="66"/>
      <c r="IS1" s="66"/>
      <c r="IT1" s="66"/>
      <c r="IU1" s="66"/>
    </row>
    <row r="2" spans="1:255" s="73" customFormat="1" ht="37.5" customHeight="1">
      <c r="A2" s="247" t="s">
        <v>1138</v>
      </c>
      <c r="B2" s="247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  <c r="IS2" s="76"/>
      <c r="IT2" s="76"/>
      <c r="IU2" s="77"/>
    </row>
    <row r="3" spans="1:255" s="73" customFormat="1" ht="17.25" customHeight="1">
      <c r="A3" s="78"/>
      <c r="B3" s="79" t="s">
        <v>8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/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  <c r="EP3" s="76"/>
      <c r="EQ3" s="76"/>
      <c r="ER3" s="76"/>
      <c r="ES3" s="76"/>
      <c r="ET3" s="76"/>
      <c r="EU3" s="76"/>
      <c r="EV3" s="76"/>
      <c r="EW3" s="76"/>
      <c r="EX3" s="76"/>
      <c r="EY3" s="76"/>
      <c r="EZ3" s="76"/>
      <c r="FA3" s="76"/>
      <c r="FB3" s="76"/>
      <c r="FC3" s="76"/>
      <c r="FD3" s="76"/>
      <c r="FE3" s="76"/>
      <c r="FF3" s="76"/>
      <c r="FG3" s="76"/>
      <c r="FH3" s="76"/>
      <c r="FI3" s="76"/>
      <c r="FJ3" s="76"/>
      <c r="FK3" s="76"/>
      <c r="FL3" s="76"/>
      <c r="FM3" s="76"/>
      <c r="FN3" s="76"/>
      <c r="FO3" s="76"/>
      <c r="FP3" s="76"/>
      <c r="FQ3" s="76"/>
      <c r="FR3" s="76"/>
      <c r="FS3" s="76"/>
      <c r="FT3" s="76"/>
      <c r="FU3" s="76"/>
      <c r="FV3" s="76"/>
      <c r="FW3" s="76"/>
      <c r="FX3" s="76"/>
      <c r="FY3" s="76"/>
      <c r="FZ3" s="76"/>
      <c r="GA3" s="76"/>
      <c r="GB3" s="76"/>
      <c r="GC3" s="76"/>
      <c r="GD3" s="76"/>
      <c r="GE3" s="76"/>
      <c r="GF3" s="76"/>
      <c r="GG3" s="76"/>
      <c r="GH3" s="76"/>
      <c r="GI3" s="76"/>
      <c r="GJ3" s="76"/>
      <c r="GK3" s="76"/>
      <c r="GL3" s="76"/>
      <c r="GM3" s="76"/>
      <c r="GN3" s="76"/>
      <c r="GO3" s="76"/>
      <c r="GP3" s="76"/>
      <c r="GQ3" s="76"/>
      <c r="GR3" s="76"/>
      <c r="GS3" s="76"/>
      <c r="GT3" s="76"/>
      <c r="GU3" s="76"/>
      <c r="GV3" s="76"/>
      <c r="GW3" s="76"/>
      <c r="GX3" s="76"/>
      <c r="GY3" s="76"/>
      <c r="GZ3" s="76"/>
      <c r="HA3" s="76"/>
      <c r="HB3" s="76"/>
      <c r="HC3" s="76"/>
      <c r="HD3" s="76"/>
      <c r="HE3" s="76"/>
      <c r="HF3" s="76"/>
      <c r="HG3" s="76"/>
      <c r="HH3" s="76"/>
      <c r="HI3" s="76"/>
      <c r="HJ3" s="76"/>
      <c r="HK3" s="76"/>
      <c r="HL3" s="76"/>
      <c r="HM3" s="76"/>
      <c r="HN3" s="76"/>
      <c r="HO3" s="76"/>
      <c r="HP3" s="76"/>
      <c r="HQ3" s="76"/>
      <c r="HR3" s="76"/>
      <c r="HS3" s="76"/>
      <c r="HT3" s="76"/>
      <c r="HU3" s="76"/>
      <c r="HV3" s="76"/>
      <c r="HW3" s="76"/>
      <c r="HX3" s="76"/>
      <c r="HY3" s="76"/>
      <c r="HZ3" s="76"/>
      <c r="IA3" s="76"/>
      <c r="IB3" s="76"/>
      <c r="IC3" s="76"/>
      <c r="ID3" s="76"/>
      <c r="IE3" s="76"/>
      <c r="IF3" s="76"/>
      <c r="IG3" s="76"/>
      <c r="IH3" s="76"/>
      <c r="II3" s="76"/>
      <c r="IJ3" s="76"/>
      <c r="IK3" s="76"/>
      <c r="IL3" s="76"/>
      <c r="IM3" s="76"/>
      <c r="IN3" s="76"/>
      <c r="IO3" s="76"/>
      <c r="IP3" s="76"/>
      <c r="IQ3" s="76"/>
      <c r="IR3" s="76"/>
      <c r="IS3" s="76"/>
      <c r="IT3" s="76"/>
      <c r="IU3" s="77"/>
    </row>
    <row r="4" spans="1:255" s="73" customFormat="1" ht="30.75" customHeight="1">
      <c r="A4" s="80" t="s">
        <v>1036</v>
      </c>
      <c r="B4" s="81" t="s">
        <v>1135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/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/>
      <c r="EF4" s="76"/>
      <c r="EG4" s="76"/>
      <c r="EH4" s="76"/>
      <c r="EI4" s="76"/>
      <c r="EJ4" s="76"/>
      <c r="EK4" s="76"/>
      <c r="EL4" s="76"/>
      <c r="EM4" s="76"/>
      <c r="EN4" s="76"/>
      <c r="EO4" s="76"/>
      <c r="EP4" s="76"/>
      <c r="EQ4" s="76"/>
      <c r="ER4" s="76"/>
      <c r="ES4" s="76"/>
      <c r="ET4" s="76"/>
      <c r="EU4" s="76"/>
      <c r="EV4" s="76"/>
      <c r="EW4" s="76"/>
      <c r="EX4" s="76"/>
      <c r="EY4" s="76"/>
      <c r="EZ4" s="76"/>
      <c r="FA4" s="76"/>
      <c r="FB4" s="76"/>
      <c r="FC4" s="76"/>
      <c r="FD4" s="76"/>
      <c r="FE4" s="76"/>
      <c r="FF4" s="76"/>
      <c r="FG4" s="76"/>
      <c r="FH4" s="76"/>
      <c r="FI4" s="76"/>
      <c r="FJ4" s="76"/>
      <c r="FK4" s="76"/>
      <c r="FL4" s="76"/>
      <c r="FM4" s="76"/>
      <c r="FN4" s="76"/>
      <c r="FO4" s="76"/>
      <c r="FP4" s="76"/>
      <c r="FQ4" s="76"/>
      <c r="FR4" s="76"/>
      <c r="FS4" s="76"/>
      <c r="FT4" s="76"/>
      <c r="FU4" s="76"/>
      <c r="FV4" s="76"/>
      <c r="FW4" s="76"/>
      <c r="FX4" s="76"/>
      <c r="FY4" s="76"/>
      <c r="FZ4" s="76"/>
      <c r="GA4" s="76"/>
      <c r="GB4" s="76"/>
      <c r="GC4" s="76"/>
      <c r="GD4" s="76"/>
      <c r="GE4" s="76"/>
      <c r="GF4" s="76"/>
      <c r="GG4" s="76"/>
      <c r="GH4" s="76"/>
      <c r="GI4" s="76"/>
      <c r="GJ4" s="76"/>
      <c r="GK4" s="76"/>
      <c r="GL4" s="76"/>
      <c r="GM4" s="76"/>
      <c r="GN4" s="76"/>
      <c r="GO4" s="76"/>
      <c r="GP4" s="76"/>
      <c r="GQ4" s="76"/>
      <c r="GR4" s="76"/>
      <c r="GS4" s="76"/>
      <c r="GT4" s="76"/>
      <c r="GU4" s="76"/>
      <c r="GV4" s="76"/>
      <c r="GW4" s="76"/>
      <c r="GX4" s="76"/>
      <c r="GY4" s="76"/>
      <c r="GZ4" s="76"/>
      <c r="HA4" s="76"/>
      <c r="HB4" s="76"/>
      <c r="HC4" s="76"/>
      <c r="HD4" s="76"/>
      <c r="HE4" s="76"/>
      <c r="HF4" s="76"/>
      <c r="HG4" s="76"/>
      <c r="HH4" s="76"/>
      <c r="HI4" s="76"/>
      <c r="HJ4" s="76"/>
      <c r="HK4" s="76"/>
      <c r="HL4" s="76"/>
      <c r="HM4" s="76"/>
      <c r="HN4" s="76"/>
      <c r="HO4" s="76"/>
      <c r="HP4" s="76"/>
      <c r="HQ4" s="76"/>
      <c r="HR4" s="76"/>
      <c r="HS4" s="76"/>
      <c r="HT4" s="76"/>
      <c r="HU4" s="76"/>
      <c r="HV4" s="76"/>
      <c r="HW4" s="76"/>
      <c r="HX4" s="76"/>
      <c r="HY4" s="76"/>
      <c r="HZ4" s="76"/>
      <c r="IA4" s="76"/>
      <c r="IB4" s="76"/>
      <c r="IC4" s="76"/>
      <c r="ID4" s="76"/>
      <c r="IE4" s="76"/>
      <c r="IF4" s="76"/>
      <c r="IG4" s="76"/>
      <c r="IH4" s="76"/>
      <c r="II4" s="76"/>
      <c r="IJ4" s="76"/>
      <c r="IK4" s="76"/>
      <c r="IL4" s="76"/>
      <c r="IM4" s="76"/>
      <c r="IN4" s="76"/>
      <c r="IO4" s="76"/>
      <c r="IP4" s="76"/>
      <c r="IQ4" s="76"/>
      <c r="IR4" s="76"/>
      <c r="IS4" s="76"/>
      <c r="IT4" s="76"/>
      <c r="IU4" s="77"/>
    </row>
    <row r="5" spans="1:255" s="73" customFormat="1" ht="24.95" customHeight="1">
      <c r="A5" s="82" t="s">
        <v>1034</v>
      </c>
      <c r="B5" s="83">
        <f>SUM(B6:B24)</f>
        <v>43753.031280000003</v>
      </c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/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/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6"/>
      <c r="FP5" s="76"/>
      <c r="FQ5" s="76"/>
      <c r="FR5" s="76"/>
      <c r="FS5" s="76"/>
      <c r="FT5" s="76"/>
      <c r="FU5" s="76"/>
      <c r="FV5" s="76"/>
      <c r="FW5" s="76"/>
      <c r="FX5" s="76"/>
      <c r="FY5" s="76"/>
      <c r="FZ5" s="76"/>
      <c r="GA5" s="76"/>
      <c r="GB5" s="76"/>
      <c r="GC5" s="76"/>
      <c r="GD5" s="76"/>
      <c r="GE5" s="76"/>
      <c r="GF5" s="76"/>
      <c r="GG5" s="76"/>
      <c r="GH5" s="76"/>
      <c r="GI5" s="76"/>
      <c r="GJ5" s="76"/>
      <c r="GK5" s="76"/>
      <c r="GL5" s="76"/>
      <c r="GM5" s="76"/>
      <c r="GN5" s="76"/>
      <c r="GO5" s="76"/>
      <c r="GP5" s="76"/>
      <c r="GQ5" s="76"/>
      <c r="GR5" s="76"/>
      <c r="GS5" s="76"/>
      <c r="GT5" s="76"/>
      <c r="GU5" s="76"/>
      <c r="GV5" s="76"/>
      <c r="GW5" s="76"/>
      <c r="GX5" s="76"/>
      <c r="GY5" s="76"/>
      <c r="GZ5" s="76"/>
      <c r="HA5" s="76"/>
      <c r="HB5" s="76"/>
      <c r="HC5" s="76"/>
      <c r="HD5" s="76"/>
      <c r="HE5" s="76"/>
      <c r="HF5" s="76"/>
      <c r="HG5" s="76"/>
      <c r="HH5" s="76"/>
      <c r="HI5" s="76"/>
      <c r="HJ5" s="76"/>
      <c r="HK5" s="76"/>
      <c r="HL5" s="76"/>
      <c r="HM5" s="76"/>
      <c r="HN5" s="76"/>
      <c r="HO5" s="76"/>
      <c r="HP5" s="76"/>
      <c r="HQ5" s="76"/>
      <c r="HR5" s="76"/>
      <c r="HS5" s="76"/>
      <c r="HT5" s="76"/>
      <c r="HU5" s="76"/>
      <c r="HV5" s="76"/>
      <c r="HW5" s="76"/>
      <c r="HX5" s="76"/>
      <c r="HY5" s="76"/>
      <c r="HZ5" s="76"/>
      <c r="IA5" s="76"/>
      <c r="IB5" s="76"/>
      <c r="IC5" s="76"/>
      <c r="ID5" s="76"/>
      <c r="IE5" s="76"/>
      <c r="IF5" s="76"/>
      <c r="IG5" s="76"/>
      <c r="IH5" s="76"/>
      <c r="II5" s="76"/>
      <c r="IJ5" s="76"/>
      <c r="IK5" s="76"/>
      <c r="IL5" s="76"/>
      <c r="IM5" s="76"/>
      <c r="IN5" s="76"/>
      <c r="IO5" s="76"/>
      <c r="IP5" s="76"/>
      <c r="IQ5" s="76"/>
      <c r="IR5" s="76"/>
      <c r="IS5" s="76"/>
      <c r="IT5" s="76"/>
      <c r="IU5" s="77"/>
    </row>
    <row r="6" spans="1:255" s="73" customFormat="1" ht="24.95" customHeight="1">
      <c r="A6" s="84" t="s">
        <v>65</v>
      </c>
      <c r="B6" s="85">
        <v>3408.4049999999997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/>
      <c r="CJ6" s="76"/>
      <c r="CK6" s="76"/>
      <c r="CL6" s="76"/>
      <c r="CM6" s="76"/>
      <c r="CN6" s="76"/>
      <c r="CO6" s="76"/>
      <c r="CP6" s="76"/>
      <c r="CQ6" s="76"/>
      <c r="CR6" s="76"/>
      <c r="CS6" s="76"/>
      <c r="CT6" s="76"/>
      <c r="CU6" s="76"/>
      <c r="CV6" s="76"/>
      <c r="CW6" s="76"/>
      <c r="CX6" s="76"/>
      <c r="CY6" s="76"/>
      <c r="CZ6" s="76"/>
      <c r="DA6" s="76"/>
      <c r="DB6" s="76"/>
      <c r="DC6" s="76"/>
      <c r="DD6" s="76"/>
      <c r="DE6" s="76"/>
      <c r="DF6" s="76"/>
      <c r="DG6" s="76"/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  <c r="DS6" s="76"/>
      <c r="DT6" s="76"/>
      <c r="DU6" s="76"/>
      <c r="DV6" s="76"/>
      <c r="DW6" s="76"/>
      <c r="DX6" s="76"/>
      <c r="DY6" s="76"/>
      <c r="DZ6" s="76"/>
      <c r="EA6" s="76"/>
      <c r="EB6" s="76"/>
      <c r="EC6" s="76"/>
      <c r="ED6" s="76"/>
      <c r="EE6" s="76"/>
      <c r="EF6" s="76"/>
      <c r="EG6" s="76"/>
      <c r="EH6" s="76"/>
      <c r="EI6" s="76"/>
      <c r="EJ6" s="76"/>
      <c r="EK6" s="76"/>
      <c r="EL6" s="76"/>
      <c r="EM6" s="76"/>
      <c r="EN6" s="76"/>
      <c r="EO6" s="76"/>
      <c r="EP6" s="76"/>
      <c r="EQ6" s="76"/>
      <c r="ER6" s="76"/>
      <c r="ES6" s="76"/>
      <c r="ET6" s="76"/>
      <c r="EU6" s="76"/>
      <c r="EV6" s="76"/>
      <c r="EW6" s="76"/>
      <c r="EX6" s="76"/>
      <c r="EY6" s="76"/>
      <c r="EZ6" s="76"/>
      <c r="FA6" s="76"/>
      <c r="FB6" s="76"/>
      <c r="FC6" s="76"/>
      <c r="FD6" s="76"/>
      <c r="FE6" s="76"/>
      <c r="FF6" s="76"/>
      <c r="FG6" s="76"/>
      <c r="FH6" s="76"/>
      <c r="FI6" s="76"/>
      <c r="FJ6" s="76"/>
      <c r="FK6" s="76"/>
      <c r="FL6" s="76"/>
      <c r="FM6" s="76"/>
      <c r="FN6" s="76"/>
      <c r="FO6" s="76"/>
      <c r="FP6" s="76"/>
      <c r="FQ6" s="76"/>
      <c r="FR6" s="76"/>
      <c r="FS6" s="76"/>
      <c r="FT6" s="76"/>
      <c r="FU6" s="76"/>
      <c r="FV6" s="76"/>
      <c r="FW6" s="76"/>
      <c r="FX6" s="76"/>
      <c r="FY6" s="76"/>
      <c r="FZ6" s="76"/>
      <c r="GA6" s="76"/>
      <c r="GB6" s="76"/>
      <c r="GC6" s="76"/>
      <c r="GD6" s="76"/>
      <c r="GE6" s="76"/>
      <c r="GF6" s="76"/>
      <c r="GG6" s="76"/>
      <c r="GH6" s="76"/>
      <c r="GI6" s="76"/>
      <c r="GJ6" s="76"/>
      <c r="GK6" s="76"/>
      <c r="GL6" s="76"/>
      <c r="GM6" s="76"/>
      <c r="GN6" s="76"/>
      <c r="GO6" s="76"/>
      <c r="GP6" s="76"/>
      <c r="GQ6" s="76"/>
      <c r="GR6" s="76"/>
      <c r="GS6" s="76"/>
      <c r="GT6" s="76"/>
      <c r="GU6" s="76"/>
      <c r="GV6" s="76"/>
      <c r="GW6" s="76"/>
      <c r="GX6" s="76"/>
      <c r="GY6" s="76"/>
      <c r="GZ6" s="76"/>
      <c r="HA6" s="76"/>
      <c r="HB6" s="76"/>
      <c r="HC6" s="76"/>
      <c r="HD6" s="76"/>
      <c r="HE6" s="76"/>
      <c r="HF6" s="76"/>
      <c r="HG6" s="76"/>
      <c r="HH6" s="76"/>
      <c r="HI6" s="76"/>
      <c r="HJ6" s="76"/>
      <c r="HK6" s="76"/>
      <c r="HL6" s="76"/>
      <c r="HM6" s="76"/>
      <c r="HN6" s="76"/>
      <c r="HO6" s="76"/>
      <c r="HP6" s="76"/>
      <c r="HQ6" s="76"/>
      <c r="HR6" s="76"/>
      <c r="HS6" s="76"/>
      <c r="HT6" s="76"/>
      <c r="HU6" s="76"/>
      <c r="HV6" s="76"/>
      <c r="HW6" s="76"/>
      <c r="HX6" s="76"/>
      <c r="HY6" s="76"/>
      <c r="HZ6" s="76"/>
      <c r="IA6" s="76"/>
      <c r="IB6" s="76"/>
      <c r="IC6" s="76"/>
      <c r="ID6" s="76"/>
      <c r="IE6" s="76"/>
      <c r="IF6" s="76"/>
      <c r="IG6" s="76"/>
      <c r="IH6" s="76"/>
      <c r="II6" s="76"/>
      <c r="IJ6" s="76"/>
      <c r="IK6" s="76"/>
      <c r="IL6" s="76"/>
      <c r="IM6" s="76"/>
      <c r="IN6" s="76"/>
      <c r="IO6" s="76"/>
      <c r="IP6" s="76"/>
      <c r="IQ6" s="76"/>
      <c r="IR6" s="76"/>
      <c r="IS6" s="76"/>
      <c r="IT6" s="76"/>
      <c r="IU6" s="77"/>
    </row>
    <row r="7" spans="1:255" s="73" customFormat="1" ht="24.95" customHeight="1">
      <c r="A7" s="84" t="s">
        <v>1268</v>
      </c>
      <c r="B7" s="85">
        <v>77.875</v>
      </c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6"/>
      <c r="BZ7" s="76"/>
      <c r="CA7" s="76"/>
      <c r="CB7" s="76"/>
      <c r="CC7" s="76"/>
      <c r="CD7" s="76"/>
      <c r="CE7" s="76"/>
      <c r="CF7" s="76"/>
      <c r="CG7" s="76"/>
      <c r="CH7" s="76"/>
      <c r="CI7" s="76"/>
      <c r="CJ7" s="76"/>
      <c r="CK7" s="76"/>
      <c r="CL7" s="76"/>
      <c r="CM7" s="76"/>
      <c r="CN7" s="76"/>
      <c r="CO7" s="76"/>
      <c r="CP7" s="76"/>
      <c r="CQ7" s="76"/>
      <c r="CR7" s="76"/>
      <c r="CS7" s="76"/>
      <c r="CT7" s="76"/>
      <c r="CU7" s="76"/>
      <c r="CV7" s="76"/>
      <c r="CW7" s="76"/>
      <c r="CX7" s="76"/>
      <c r="CY7" s="76"/>
      <c r="CZ7" s="76"/>
      <c r="DA7" s="76"/>
      <c r="DB7" s="76"/>
      <c r="DC7" s="76"/>
      <c r="DD7" s="76"/>
      <c r="DE7" s="76"/>
      <c r="DF7" s="76"/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/>
      <c r="DR7" s="76"/>
      <c r="DS7" s="76"/>
      <c r="DT7" s="76"/>
      <c r="DU7" s="76"/>
      <c r="DV7" s="76"/>
      <c r="DW7" s="76"/>
      <c r="DX7" s="76"/>
      <c r="DY7" s="76"/>
      <c r="DZ7" s="76"/>
      <c r="EA7" s="76"/>
      <c r="EB7" s="76"/>
      <c r="EC7" s="76"/>
      <c r="ED7" s="76"/>
      <c r="EE7" s="76"/>
      <c r="EF7" s="76"/>
      <c r="EG7" s="76"/>
      <c r="EH7" s="76"/>
      <c r="EI7" s="76"/>
      <c r="EJ7" s="76"/>
      <c r="EK7" s="76"/>
      <c r="EL7" s="76"/>
      <c r="EM7" s="76"/>
      <c r="EN7" s="76"/>
      <c r="EO7" s="76"/>
      <c r="EP7" s="76"/>
      <c r="EQ7" s="76"/>
      <c r="ER7" s="76"/>
      <c r="ES7" s="76"/>
      <c r="ET7" s="76"/>
      <c r="EU7" s="76"/>
      <c r="EV7" s="76"/>
      <c r="EW7" s="76"/>
      <c r="EX7" s="76"/>
      <c r="EY7" s="76"/>
      <c r="EZ7" s="76"/>
      <c r="FA7" s="76"/>
      <c r="FB7" s="76"/>
      <c r="FC7" s="76"/>
      <c r="FD7" s="76"/>
      <c r="FE7" s="76"/>
      <c r="FF7" s="76"/>
      <c r="FG7" s="76"/>
      <c r="FH7" s="76"/>
      <c r="FI7" s="76"/>
      <c r="FJ7" s="76"/>
      <c r="FK7" s="76"/>
      <c r="FL7" s="76"/>
      <c r="FM7" s="76"/>
      <c r="FN7" s="76"/>
      <c r="FO7" s="76"/>
      <c r="FP7" s="76"/>
      <c r="FQ7" s="76"/>
      <c r="FR7" s="76"/>
      <c r="FS7" s="76"/>
      <c r="FT7" s="76"/>
      <c r="FU7" s="76"/>
      <c r="FV7" s="76"/>
      <c r="FW7" s="76"/>
      <c r="FX7" s="76"/>
      <c r="FY7" s="76"/>
      <c r="FZ7" s="76"/>
      <c r="GA7" s="76"/>
      <c r="GB7" s="76"/>
      <c r="GC7" s="76"/>
      <c r="GD7" s="76"/>
      <c r="GE7" s="76"/>
      <c r="GF7" s="76"/>
      <c r="GG7" s="76"/>
      <c r="GH7" s="76"/>
      <c r="GI7" s="76"/>
      <c r="GJ7" s="76"/>
      <c r="GK7" s="76"/>
      <c r="GL7" s="76"/>
      <c r="GM7" s="76"/>
      <c r="GN7" s="76"/>
      <c r="GO7" s="76"/>
      <c r="GP7" s="76"/>
      <c r="GQ7" s="76"/>
      <c r="GR7" s="76"/>
      <c r="GS7" s="76"/>
      <c r="GT7" s="76"/>
      <c r="GU7" s="76"/>
      <c r="GV7" s="76"/>
      <c r="GW7" s="76"/>
      <c r="GX7" s="76"/>
      <c r="GY7" s="76"/>
      <c r="GZ7" s="76"/>
      <c r="HA7" s="76"/>
      <c r="HB7" s="76"/>
      <c r="HC7" s="76"/>
      <c r="HD7" s="76"/>
      <c r="HE7" s="76"/>
      <c r="HF7" s="76"/>
      <c r="HG7" s="76"/>
      <c r="HH7" s="76"/>
      <c r="HI7" s="76"/>
      <c r="HJ7" s="76"/>
      <c r="HK7" s="76"/>
      <c r="HL7" s="76"/>
      <c r="HM7" s="76"/>
      <c r="HN7" s="76"/>
      <c r="HO7" s="76"/>
      <c r="HP7" s="76"/>
      <c r="HQ7" s="76"/>
      <c r="HR7" s="76"/>
      <c r="HS7" s="76"/>
      <c r="HT7" s="76"/>
      <c r="HU7" s="76"/>
      <c r="HV7" s="76"/>
      <c r="HW7" s="76"/>
      <c r="HX7" s="76"/>
      <c r="HY7" s="76"/>
      <c r="HZ7" s="76"/>
      <c r="IA7" s="76"/>
      <c r="IB7" s="76"/>
      <c r="IC7" s="76"/>
      <c r="ID7" s="76"/>
      <c r="IE7" s="76"/>
      <c r="IF7" s="76"/>
      <c r="IG7" s="76"/>
      <c r="IH7" s="76"/>
      <c r="II7" s="76"/>
      <c r="IJ7" s="76"/>
      <c r="IK7" s="76"/>
      <c r="IL7" s="76"/>
      <c r="IM7" s="76"/>
      <c r="IN7" s="76"/>
      <c r="IO7" s="76"/>
      <c r="IP7" s="76"/>
      <c r="IQ7" s="76"/>
      <c r="IR7" s="76"/>
      <c r="IS7" s="76"/>
      <c r="IT7" s="76"/>
      <c r="IU7" s="77"/>
    </row>
    <row r="8" spans="1:255" s="73" customFormat="1" ht="24.95" customHeight="1">
      <c r="A8" s="84" t="s">
        <v>68</v>
      </c>
      <c r="B8" s="83">
        <v>3160.5</v>
      </c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6"/>
      <c r="CN8" s="76"/>
      <c r="CO8" s="76"/>
      <c r="CP8" s="76"/>
      <c r="CQ8" s="76"/>
      <c r="CR8" s="76"/>
      <c r="CS8" s="76"/>
      <c r="CT8" s="76"/>
      <c r="CU8" s="76"/>
      <c r="CV8" s="76"/>
      <c r="CW8" s="76"/>
      <c r="CX8" s="76"/>
      <c r="CY8" s="76"/>
      <c r="CZ8" s="76"/>
      <c r="DA8" s="76"/>
      <c r="DB8" s="76"/>
      <c r="DC8" s="76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76"/>
      <c r="DZ8" s="76"/>
      <c r="EA8" s="76"/>
      <c r="EB8" s="76"/>
      <c r="EC8" s="76"/>
      <c r="ED8" s="76"/>
      <c r="EE8" s="76"/>
      <c r="EF8" s="76"/>
      <c r="EG8" s="76"/>
      <c r="EH8" s="76"/>
      <c r="EI8" s="76"/>
      <c r="EJ8" s="76"/>
      <c r="EK8" s="76"/>
      <c r="EL8" s="76"/>
      <c r="EM8" s="76"/>
      <c r="EN8" s="76"/>
      <c r="EO8" s="76"/>
      <c r="EP8" s="76"/>
      <c r="EQ8" s="76"/>
      <c r="ER8" s="76"/>
      <c r="ES8" s="76"/>
      <c r="ET8" s="76"/>
      <c r="EU8" s="76"/>
      <c r="EV8" s="76"/>
      <c r="EW8" s="76"/>
      <c r="EX8" s="76"/>
      <c r="EY8" s="76"/>
      <c r="EZ8" s="76"/>
      <c r="FA8" s="76"/>
      <c r="FB8" s="76"/>
      <c r="FC8" s="76"/>
      <c r="FD8" s="76"/>
      <c r="FE8" s="76"/>
      <c r="FF8" s="76"/>
      <c r="FG8" s="76"/>
      <c r="FH8" s="76"/>
      <c r="FI8" s="76"/>
      <c r="FJ8" s="76"/>
      <c r="FK8" s="76"/>
      <c r="FL8" s="76"/>
      <c r="FM8" s="76"/>
      <c r="FN8" s="76"/>
      <c r="FO8" s="76"/>
      <c r="FP8" s="76"/>
      <c r="FQ8" s="76"/>
      <c r="FR8" s="76"/>
      <c r="FS8" s="76"/>
      <c r="FT8" s="76"/>
      <c r="FU8" s="76"/>
      <c r="FV8" s="76"/>
      <c r="FW8" s="76"/>
      <c r="FX8" s="76"/>
      <c r="FY8" s="76"/>
      <c r="FZ8" s="76"/>
      <c r="GA8" s="76"/>
      <c r="GB8" s="76"/>
      <c r="GC8" s="76"/>
      <c r="GD8" s="76"/>
      <c r="GE8" s="76"/>
      <c r="GF8" s="76"/>
      <c r="GG8" s="76"/>
      <c r="GH8" s="76"/>
      <c r="GI8" s="76"/>
      <c r="GJ8" s="76"/>
      <c r="GK8" s="76"/>
      <c r="GL8" s="76"/>
      <c r="GM8" s="76"/>
      <c r="GN8" s="76"/>
      <c r="GO8" s="76"/>
      <c r="GP8" s="76"/>
      <c r="GQ8" s="76"/>
      <c r="GR8" s="76"/>
      <c r="GS8" s="76"/>
      <c r="GT8" s="76"/>
      <c r="GU8" s="76"/>
      <c r="GV8" s="76"/>
      <c r="GW8" s="76"/>
      <c r="GX8" s="76"/>
      <c r="GY8" s="76"/>
      <c r="GZ8" s="76"/>
      <c r="HA8" s="76"/>
      <c r="HB8" s="76"/>
      <c r="HC8" s="76"/>
      <c r="HD8" s="76"/>
      <c r="HE8" s="76"/>
      <c r="HF8" s="76"/>
      <c r="HG8" s="76"/>
      <c r="HH8" s="76"/>
      <c r="HI8" s="76"/>
      <c r="HJ8" s="76"/>
      <c r="HK8" s="76"/>
      <c r="HL8" s="76"/>
      <c r="HM8" s="76"/>
      <c r="HN8" s="76"/>
      <c r="HO8" s="76"/>
      <c r="HP8" s="76"/>
      <c r="HQ8" s="76"/>
      <c r="HR8" s="76"/>
      <c r="HS8" s="76"/>
      <c r="HT8" s="76"/>
      <c r="HU8" s="76"/>
      <c r="HV8" s="76"/>
      <c r="HW8" s="76"/>
      <c r="HX8" s="76"/>
      <c r="HY8" s="76"/>
      <c r="HZ8" s="76"/>
      <c r="IA8" s="76"/>
      <c r="IB8" s="76"/>
      <c r="IC8" s="76"/>
      <c r="ID8" s="76"/>
      <c r="IE8" s="76"/>
      <c r="IF8" s="76"/>
      <c r="IG8" s="76"/>
      <c r="IH8" s="76"/>
      <c r="II8" s="76"/>
      <c r="IJ8" s="76"/>
      <c r="IK8" s="76"/>
      <c r="IL8" s="76"/>
      <c r="IM8" s="76"/>
      <c r="IN8" s="76"/>
      <c r="IO8" s="76"/>
      <c r="IP8" s="76"/>
      <c r="IQ8" s="76"/>
      <c r="IR8" s="76"/>
      <c r="IS8" s="76"/>
      <c r="IT8" s="76"/>
      <c r="IU8" s="77"/>
    </row>
    <row r="9" spans="1:255" s="73" customFormat="1" ht="24.95" customHeight="1">
      <c r="A9" s="84" t="s">
        <v>69</v>
      </c>
      <c r="B9" s="83">
        <v>434</v>
      </c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  <c r="EY9" s="76"/>
      <c r="EZ9" s="76"/>
      <c r="FA9" s="76"/>
      <c r="FB9" s="76"/>
      <c r="FC9" s="76"/>
      <c r="FD9" s="76"/>
      <c r="FE9" s="76"/>
      <c r="FF9" s="76"/>
      <c r="FG9" s="76"/>
      <c r="FH9" s="76"/>
      <c r="FI9" s="76"/>
      <c r="FJ9" s="76"/>
      <c r="FK9" s="76"/>
      <c r="FL9" s="76"/>
      <c r="FM9" s="76"/>
      <c r="FN9" s="76"/>
      <c r="FO9" s="76"/>
      <c r="FP9" s="76"/>
      <c r="FQ9" s="76"/>
      <c r="FR9" s="76"/>
      <c r="FS9" s="76"/>
      <c r="FT9" s="76"/>
      <c r="FU9" s="76"/>
      <c r="FV9" s="76"/>
      <c r="FW9" s="76"/>
      <c r="FX9" s="76"/>
      <c r="FY9" s="76"/>
      <c r="FZ9" s="76"/>
      <c r="GA9" s="76"/>
      <c r="GB9" s="76"/>
      <c r="GC9" s="76"/>
      <c r="GD9" s="76"/>
      <c r="GE9" s="76"/>
      <c r="GF9" s="76"/>
      <c r="GG9" s="76"/>
      <c r="GH9" s="76"/>
      <c r="GI9" s="76"/>
      <c r="GJ9" s="76"/>
      <c r="GK9" s="76"/>
      <c r="GL9" s="76"/>
      <c r="GM9" s="76"/>
      <c r="GN9" s="76"/>
      <c r="GO9" s="76"/>
      <c r="GP9" s="76"/>
      <c r="GQ9" s="76"/>
      <c r="GR9" s="76"/>
      <c r="GS9" s="76"/>
      <c r="GT9" s="76"/>
      <c r="GU9" s="76"/>
      <c r="GV9" s="76"/>
      <c r="GW9" s="76"/>
      <c r="GX9" s="76"/>
      <c r="GY9" s="76"/>
      <c r="GZ9" s="76"/>
      <c r="HA9" s="76"/>
      <c r="HB9" s="76"/>
      <c r="HC9" s="76"/>
      <c r="HD9" s="76"/>
      <c r="HE9" s="76"/>
      <c r="HF9" s="76"/>
      <c r="HG9" s="76"/>
      <c r="HH9" s="76"/>
      <c r="HI9" s="76"/>
      <c r="HJ9" s="76"/>
      <c r="HK9" s="76"/>
      <c r="HL9" s="76"/>
      <c r="HM9" s="76"/>
      <c r="HN9" s="76"/>
      <c r="HO9" s="76"/>
      <c r="HP9" s="76"/>
      <c r="HQ9" s="76"/>
      <c r="HR9" s="76"/>
      <c r="HS9" s="76"/>
      <c r="HT9" s="76"/>
      <c r="HU9" s="76"/>
      <c r="HV9" s="76"/>
      <c r="HW9" s="76"/>
      <c r="HX9" s="76"/>
      <c r="HY9" s="76"/>
      <c r="HZ9" s="76"/>
      <c r="IA9" s="76"/>
      <c r="IB9" s="76"/>
      <c r="IC9" s="76"/>
      <c r="ID9" s="76"/>
      <c r="IE9" s="76"/>
      <c r="IF9" s="76"/>
      <c r="IG9" s="76"/>
      <c r="IH9" s="76"/>
      <c r="II9" s="76"/>
      <c r="IJ9" s="76"/>
      <c r="IK9" s="76"/>
      <c r="IL9" s="76"/>
      <c r="IM9" s="76"/>
      <c r="IN9" s="76"/>
      <c r="IO9" s="76"/>
      <c r="IP9" s="76"/>
      <c r="IQ9" s="76"/>
      <c r="IR9" s="76"/>
      <c r="IS9" s="76"/>
      <c r="IT9" s="76"/>
      <c r="IU9" s="77"/>
    </row>
    <row r="10" spans="1:255" s="73" customFormat="1" ht="24.95" customHeight="1">
      <c r="A10" s="84" t="s">
        <v>1037</v>
      </c>
      <c r="B10" s="83">
        <v>1818.2152799999999</v>
      </c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6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6"/>
      <c r="EX10" s="76"/>
      <c r="EY10" s="76"/>
      <c r="EZ10" s="76"/>
      <c r="FA10" s="76"/>
      <c r="FB10" s="76"/>
      <c r="FC10" s="76"/>
      <c r="FD10" s="76"/>
      <c r="FE10" s="76"/>
      <c r="FF10" s="76"/>
      <c r="FG10" s="76"/>
      <c r="FH10" s="76"/>
      <c r="FI10" s="76"/>
      <c r="FJ10" s="76"/>
      <c r="FK10" s="76"/>
      <c r="FL10" s="76"/>
      <c r="FM10" s="76"/>
      <c r="FN10" s="76"/>
      <c r="FO10" s="76"/>
      <c r="FP10" s="76"/>
      <c r="FQ10" s="76"/>
      <c r="FR10" s="76"/>
      <c r="FS10" s="76"/>
      <c r="FT10" s="76"/>
      <c r="FU10" s="76"/>
      <c r="FV10" s="76"/>
      <c r="FW10" s="76"/>
      <c r="FX10" s="76"/>
      <c r="FY10" s="76"/>
      <c r="FZ10" s="76"/>
      <c r="GA10" s="76"/>
      <c r="GB10" s="76"/>
      <c r="GC10" s="76"/>
      <c r="GD10" s="76"/>
      <c r="GE10" s="76"/>
      <c r="GF10" s="76"/>
      <c r="GG10" s="76"/>
      <c r="GH10" s="76"/>
      <c r="GI10" s="76"/>
      <c r="GJ10" s="76"/>
      <c r="GK10" s="76"/>
      <c r="GL10" s="76"/>
      <c r="GM10" s="76"/>
      <c r="GN10" s="76"/>
      <c r="GO10" s="76"/>
      <c r="GP10" s="76"/>
      <c r="GQ10" s="76"/>
      <c r="GR10" s="76"/>
      <c r="GS10" s="76"/>
      <c r="GT10" s="76"/>
      <c r="GU10" s="76"/>
      <c r="GV10" s="76"/>
      <c r="GW10" s="76"/>
      <c r="GX10" s="76"/>
      <c r="GY10" s="76"/>
      <c r="GZ10" s="76"/>
      <c r="HA10" s="76"/>
      <c r="HB10" s="76"/>
      <c r="HC10" s="76"/>
      <c r="HD10" s="76"/>
      <c r="HE10" s="76"/>
      <c r="HF10" s="76"/>
      <c r="HG10" s="76"/>
      <c r="HH10" s="76"/>
      <c r="HI10" s="76"/>
      <c r="HJ10" s="76"/>
      <c r="HK10" s="76"/>
      <c r="HL10" s="76"/>
      <c r="HM10" s="76"/>
      <c r="HN10" s="76"/>
      <c r="HO10" s="76"/>
      <c r="HP10" s="76"/>
      <c r="HQ10" s="76"/>
      <c r="HR10" s="76"/>
      <c r="HS10" s="76"/>
      <c r="HT10" s="76"/>
      <c r="HU10" s="76"/>
      <c r="HV10" s="76"/>
      <c r="HW10" s="76"/>
      <c r="HX10" s="76"/>
      <c r="HY10" s="76"/>
      <c r="HZ10" s="76"/>
      <c r="IA10" s="76"/>
      <c r="IB10" s="76"/>
      <c r="IC10" s="76"/>
      <c r="ID10" s="76"/>
      <c r="IE10" s="76"/>
      <c r="IF10" s="76"/>
      <c r="IG10" s="76"/>
      <c r="IH10" s="76"/>
      <c r="II10" s="76"/>
      <c r="IJ10" s="76"/>
      <c r="IK10" s="76"/>
      <c r="IL10" s="76"/>
      <c r="IM10" s="76"/>
      <c r="IN10" s="76"/>
      <c r="IO10" s="76"/>
      <c r="IP10" s="76"/>
      <c r="IQ10" s="76"/>
      <c r="IR10" s="76"/>
      <c r="IS10" s="76"/>
      <c r="IT10" s="76"/>
      <c r="IU10" s="77"/>
    </row>
    <row r="11" spans="1:255" s="73" customFormat="1" ht="24.95" customHeight="1">
      <c r="A11" s="84" t="s">
        <v>1269</v>
      </c>
      <c r="B11" s="83">
        <v>925.4</v>
      </c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  <c r="EQ11" s="76"/>
      <c r="ER11" s="76"/>
      <c r="ES11" s="76"/>
      <c r="ET11" s="76"/>
      <c r="EU11" s="76"/>
      <c r="EV11" s="76"/>
      <c r="EW11" s="76"/>
      <c r="EX11" s="76"/>
      <c r="EY11" s="76"/>
      <c r="EZ11" s="76"/>
      <c r="FA11" s="76"/>
      <c r="FB11" s="76"/>
      <c r="FC11" s="76"/>
      <c r="FD11" s="76"/>
      <c r="FE11" s="76"/>
      <c r="FF11" s="76"/>
      <c r="FG11" s="76"/>
      <c r="FH11" s="76"/>
      <c r="FI11" s="76"/>
      <c r="FJ11" s="76"/>
      <c r="FK11" s="76"/>
      <c r="FL11" s="76"/>
      <c r="FM11" s="76"/>
      <c r="FN11" s="76"/>
      <c r="FO11" s="76"/>
      <c r="FP11" s="76"/>
      <c r="FQ11" s="76"/>
      <c r="FR11" s="76"/>
      <c r="FS11" s="76"/>
      <c r="FT11" s="76"/>
      <c r="FU11" s="76"/>
      <c r="FV11" s="76"/>
      <c r="FW11" s="76"/>
      <c r="FX11" s="76"/>
      <c r="FY11" s="76"/>
      <c r="FZ11" s="76"/>
      <c r="GA11" s="76"/>
      <c r="GB11" s="76"/>
      <c r="GC11" s="76"/>
      <c r="GD11" s="76"/>
      <c r="GE11" s="76"/>
      <c r="GF11" s="76"/>
      <c r="GG11" s="76"/>
      <c r="GH11" s="76"/>
      <c r="GI11" s="76"/>
      <c r="GJ11" s="76"/>
      <c r="GK11" s="76"/>
      <c r="GL11" s="76"/>
      <c r="GM11" s="76"/>
      <c r="GN11" s="76"/>
      <c r="GO11" s="76"/>
      <c r="GP11" s="76"/>
      <c r="GQ11" s="76"/>
      <c r="GR11" s="76"/>
      <c r="GS11" s="76"/>
      <c r="GT11" s="76"/>
      <c r="GU11" s="76"/>
      <c r="GV11" s="76"/>
      <c r="GW11" s="76"/>
      <c r="GX11" s="76"/>
      <c r="GY11" s="76"/>
      <c r="GZ11" s="76"/>
      <c r="HA11" s="76"/>
      <c r="HB11" s="76"/>
      <c r="HC11" s="76"/>
      <c r="HD11" s="76"/>
      <c r="HE11" s="76"/>
      <c r="HF11" s="76"/>
      <c r="HG11" s="76"/>
      <c r="HH11" s="76"/>
      <c r="HI11" s="76"/>
      <c r="HJ11" s="76"/>
      <c r="HK11" s="76"/>
      <c r="HL11" s="76"/>
      <c r="HM11" s="76"/>
      <c r="HN11" s="76"/>
      <c r="HO11" s="76"/>
      <c r="HP11" s="76"/>
      <c r="HQ11" s="76"/>
      <c r="HR11" s="76"/>
      <c r="HS11" s="76"/>
      <c r="HT11" s="76"/>
      <c r="HU11" s="76"/>
      <c r="HV11" s="76"/>
      <c r="HW11" s="76"/>
      <c r="HX11" s="76"/>
      <c r="HY11" s="76"/>
      <c r="HZ11" s="76"/>
      <c r="IA11" s="76"/>
      <c r="IB11" s="76"/>
      <c r="IC11" s="76"/>
      <c r="ID11" s="76"/>
      <c r="IE11" s="76"/>
      <c r="IF11" s="76"/>
      <c r="IG11" s="76"/>
      <c r="IH11" s="76"/>
      <c r="II11" s="76"/>
      <c r="IJ11" s="76"/>
      <c r="IK11" s="76"/>
      <c r="IL11" s="76"/>
      <c r="IM11" s="76"/>
      <c r="IN11" s="76"/>
      <c r="IO11" s="76"/>
      <c r="IP11" s="76"/>
      <c r="IQ11" s="76"/>
      <c r="IR11" s="76"/>
      <c r="IS11" s="76"/>
      <c r="IT11" s="76"/>
      <c r="IU11" s="77"/>
    </row>
    <row r="12" spans="1:255" s="73" customFormat="1" ht="24.95" customHeight="1">
      <c r="A12" s="84" t="s">
        <v>1038</v>
      </c>
      <c r="B12" s="83">
        <v>569.09999999999991</v>
      </c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76"/>
      <c r="EE12" s="76"/>
      <c r="EF12" s="76"/>
      <c r="EG12" s="76"/>
      <c r="EH12" s="76"/>
      <c r="EI12" s="76"/>
      <c r="EJ12" s="76"/>
      <c r="EK12" s="76"/>
      <c r="EL12" s="76"/>
      <c r="EM12" s="76"/>
      <c r="EN12" s="76"/>
      <c r="EO12" s="76"/>
      <c r="EP12" s="76"/>
      <c r="EQ12" s="76"/>
      <c r="ER12" s="76"/>
      <c r="ES12" s="76"/>
      <c r="ET12" s="76"/>
      <c r="EU12" s="76"/>
      <c r="EV12" s="76"/>
      <c r="EW12" s="76"/>
      <c r="EX12" s="76"/>
      <c r="EY12" s="76"/>
      <c r="EZ12" s="76"/>
      <c r="FA12" s="76"/>
      <c r="FB12" s="76"/>
      <c r="FC12" s="76"/>
      <c r="FD12" s="76"/>
      <c r="FE12" s="76"/>
      <c r="FF12" s="76"/>
      <c r="FG12" s="76"/>
      <c r="FH12" s="76"/>
      <c r="FI12" s="76"/>
      <c r="FJ12" s="76"/>
      <c r="FK12" s="76"/>
      <c r="FL12" s="76"/>
      <c r="FM12" s="76"/>
      <c r="FN12" s="76"/>
      <c r="FO12" s="76"/>
      <c r="FP12" s="76"/>
      <c r="FQ12" s="76"/>
      <c r="FR12" s="76"/>
      <c r="FS12" s="76"/>
      <c r="FT12" s="76"/>
      <c r="FU12" s="76"/>
      <c r="FV12" s="76"/>
      <c r="FW12" s="76"/>
      <c r="FX12" s="76"/>
      <c r="FY12" s="76"/>
      <c r="FZ12" s="76"/>
      <c r="GA12" s="76"/>
      <c r="GB12" s="76"/>
      <c r="GC12" s="76"/>
      <c r="GD12" s="76"/>
      <c r="GE12" s="76"/>
      <c r="GF12" s="76"/>
      <c r="GG12" s="76"/>
      <c r="GH12" s="76"/>
      <c r="GI12" s="76"/>
      <c r="GJ12" s="76"/>
      <c r="GK12" s="76"/>
      <c r="GL12" s="76"/>
      <c r="GM12" s="76"/>
      <c r="GN12" s="76"/>
      <c r="GO12" s="76"/>
      <c r="GP12" s="76"/>
      <c r="GQ12" s="76"/>
      <c r="GR12" s="76"/>
      <c r="GS12" s="76"/>
      <c r="GT12" s="76"/>
      <c r="GU12" s="76"/>
      <c r="GV12" s="76"/>
      <c r="GW12" s="76"/>
      <c r="GX12" s="76"/>
      <c r="GY12" s="76"/>
      <c r="GZ12" s="76"/>
      <c r="HA12" s="76"/>
      <c r="HB12" s="76"/>
      <c r="HC12" s="76"/>
      <c r="HD12" s="76"/>
      <c r="HE12" s="76"/>
      <c r="HF12" s="76"/>
      <c r="HG12" s="76"/>
      <c r="HH12" s="76"/>
      <c r="HI12" s="76"/>
      <c r="HJ12" s="76"/>
      <c r="HK12" s="76"/>
      <c r="HL12" s="76"/>
      <c r="HM12" s="76"/>
      <c r="HN12" s="76"/>
      <c r="HO12" s="76"/>
      <c r="HP12" s="76"/>
      <c r="HQ12" s="76"/>
      <c r="HR12" s="76"/>
      <c r="HS12" s="76"/>
      <c r="HT12" s="76"/>
      <c r="HU12" s="76"/>
      <c r="HV12" s="76"/>
      <c r="HW12" s="76"/>
      <c r="HX12" s="76"/>
      <c r="HY12" s="76"/>
      <c r="HZ12" s="76"/>
      <c r="IA12" s="76"/>
      <c r="IB12" s="76"/>
      <c r="IC12" s="76"/>
      <c r="ID12" s="76"/>
      <c r="IE12" s="76"/>
      <c r="IF12" s="76"/>
      <c r="IG12" s="76"/>
      <c r="IH12" s="76"/>
      <c r="II12" s="76"/>
      <c r="IJ12" s="76"/>
      <c r="IK12" s="76"/>
      <c r="IL12" s="76"/>
      <c r="IM12" s="76"/>
      <c r="IN12" s="76"/>
      <c r="IO12" s="76"/>
      <c r="IP12" s="76"/>
      <c r="IQ12" s="76"/>
      <c r="IR12" s="76"/>
      <c r="IS12" s="76"/>
      <c r="IT12" s="76"/>
      <c r="IU12" s="77"/>
    </row>
    <row r="13" spans="1:255" s="73" customFormat="1" ht="24.95" customHeight="1">
      <c r="A13" s="84" t="s">
        <v>73</v>
      </c>
      <c r="B13" s="83">
        <v>5512.6189999999997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6"/>
      <c r="DV13" s="76"/>
      <c r="DW13" s="76"/>
      <c r="DX13" s="76"/>
      <c r="DY13" s="76"/>
      <c r="DZ13" s="76"/>
      <c r="EA13" s="76"/>
      <c r="EB13" s="76"/>
      <c r="EC13" s="76"/>
      <c r="ED13" s="76"/>
      <c r="EE13" s="76"/>
      <c r="EF13" s="76"/>
      <c r="EG13" s="76"/>
      <c r="EH13" s="76"/>
      <c r="EI13" s="76"/>
      <c r="EJ13" s="76"/>
      <c r="EK13" s="76"/>
      <c r="EL13" s="76"/>
      <c r="EM13" s="76"/>
      <c r="EN13" s="76"/>
      <c r="EO13" s="76"/>
      <c r="EP13" s="76"/>
      <c r="EQ13" s="76"/>
      <c r="ER13" s="76"/>
      <c r="ES13" s="76"/>
      <c r="ET13" s="76"/>
      <c r="EU13" s="76"/>
      <c r="EV13" s="76"/>
      <c r="EW13" s="76"/>
      <c r="EX13" s="76"/>
      <c r="EY13" s="76"/>
      <c r="EZ13" s="76"/>
      <c r="FA13" s="76"/>
      <c r="FB13" s="76"/>
      <c r="FC13" s="76"/>
      <c r="FD13" s="76"/>
      <c r="FE13" s="76"/>
      <c r="FF13" s="76"/>
      <c r="FG13" s="76"/>
      <c r="FH13" s="76"/>
      <c r="FI13" s="76"/>
      <c r="FJ13" s="76"/>
      <c r="FK13" s="76"/>
      <c r="FL13" s="76"/>
      <c r="FM13" s="76"/>
      <c r="FN13" s="76"/>
      <c r="FO13" s="76"/>
      <c r="FP13" s="76"/>
      <c r="FQ13" s="76"/>
      <c r="FR13" s="76"/>
      <c r="FS13" s="76"/>
      <c r="FT13" s="76"/>
      <c r="FU13" s="76"/>
      <c r="FV13" s="76"/>
      <c r="FW13" s="76"/>
      <c r="FX13" s="76"/>
      <c r="FY13" s="76"/>
      <c r="FZ13" s="76"/>
      <c r="GA13" s="76"/>
      <c r="GB13" s="76"/>
      <c r="GC13" s="76"/>
      <c r="GD13" s="76"/>
      <c r="GE13" s="76"/>
      <c r="GF13" s="76"/>
      <c r="GG13" s="76"/>
      <c r="GH13" s="76"/>
      <c r="GI13" s="76"/>
      <c r="GJ13" s="76"/>
      <c r="GK13" s="76"/>
      <c r="GL13" s="76"/>
      <c r="GM13" s="76"/>
      <c r="GN13" s="76"/>
      <c r="GO13" s="76"/>
      <c r="GP13" s="76"/>
      <c r="GQ13" s="76"/>
      <c r="GR13" s="76"/>
      <c r="GS13" s="76"/>
      <c r="GT13" s="76"/>
      <c r="GU13" s="76"/>
      <c r="GV13" s="76"/>
      <c r="GW13" s="76"/>
      <c r="GX13" s="76"/>
      <c r="GY13" s="76"/>
      <c r="GZ13" s="76"/>
      <c r="HA13" s="76"/>
      <c r="HB13" s="76"/>
      <c r="HC13" s="76"/>
      <c r="HD13" s="76"/>
      <c r="HE13" s="76"/>
      <c r="HF13" s="76"/>
      <c r="HG13" s="76"/>
      <c r="HH13" s="76"/>
      <c r="HI13" s="76"/>
      <c r="HJ13" s="76"/>
      <c r="HK13" s="76"/>
      <c r="HL13" s="76"/>
      <c r="HM13" s="76"/>
      <c r="HN13" s="76"/>
      <c r="HO13" s="76"/>
      <c r="HP13" s="76"/>
      <c r="HQ13" s="76"/>
      <c r="HR13" s="76"/>
      <c r="HS13" s="76"/>
      <c r="HT13" s="76"/>
      <c r="HU13" s="76"/>
      <c r="HV13" s="76"/>
      <c r="HW13" s="76"/>
      <c r="HX13" s="76"/>
      <c r="HY13" s="76"/>
      <c r="HZ13" s="76"/>
      <c r="IA13" s="76"/>
      <c r="IB13" s="76"/>
      <c r="IC13" s="76"/>
      <c r="ID13" s="76"/>
      <c r="IE13" s="76"/>
      <c r="IF13" s="76"/>
      <c r="IG13" s="76"/>
      <c r="IH13" s="76"/>
      <c r="II13" s="76"/>
      <c r="IJ13" s="76"/>
      <c r="IK13" s="76"/>
      <c r="IL13" s="76"/>
      <c r="IM13" s="76"/>
      <c r="IN13" s="76"/>
      <c r="IO13" s="76"/>
      <c r="IP13" s="76"/>
      <c r="IQ13" s="76"/>
      <c r="IR13" s="76"/>
      <c r="IS13" s="76"/>
      <c r="IT13" s="76"/>
      <c r="IU13" s="77"/>
    </row>
    <row r="14" spans="1:255" s="73" customFormat="1" ht="24.95" customHeight="1">
      <c r="A14" s="84" t="s">
        <v>74</v>
      </c>
      <c r="B14" s="83">
        <v>125.3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  <c r="EQ14" s="76"/>
      <c r="ER14" s="76"/>
      <c r="ES14" s="76"/>
      <c r="ET14" s="76"/>
      <c r="EU14" s="76"/>
      <c r="EV14" s="76"/>
      <c r="EW14" s="76"/>
      <c r="EX14" s="76"/>
      <c r="EY14" s="76"/>
      <c r="EZ14" s="76"/>
      <c r="FA14" s="76"/>
      <c r="FB14" s="76"/>
      <c r="FC14" s="76"/>
      <c r="FD14" s="76"/>
      <c r="FE14" s="76"/>
      <c r="FF14" s="76"/>
      <c r="FG14" s="76"/>
      <c r="FH14" s="76"/>
      <c r="FI14" s="76"/>
      <c r="FJ14" s="76"/>
      <c r="FK14" s="76"/>
      <c r="FL14" s="76"/>
      <c r="FM14" s="76"/>
      <c r="FN14" s="76"/>
      <c r="FO14" s="76"/>
      <c r="FP14" s="76"/>
      <c r="FQ14" s="76"/>
      <c r="FR14" s="76"/>
      <c r="FS14" s="76"/>
      <c r="FT14" s="76"/>
      <c r="FU14" s="76"/>
      <c r="FV14" s="76"/>
      <c r="FW14" s="76"/>
      <c r="FX14" s="76"/>
      <c r="FY14" s="76"/>
      <c r="FZ14" s="76"/>
      <c r="GA14" s="76"/>
      <c r="GB14" s="76"/>
      <c r="GC14" s="76"/>
      <c r="GD14" s="76"/>
      <c r="GE14" s="76"/>
      <c r="GF14" s="76"/>
      <c r="GG14" s="76"/>
      <c r="GH14" s="76"/>
      <c r="GI14" s="76"/>
      <c r="GJ14" s="76"/>
      <c r="GK14" s="76"/>
      <c r="GL14" s="76"/>
      <c r="GM14" s="76"/>
      <c r="GN14" s="76"/>
      <c r="GO14" s="76"/>
      <c r="GP14" s="76"/>
      <c r="GQ14" s="76"/>
      <c r="GR14" s="76"/>
      <c r="GS14" s="76"/>
      <c r="GT14" s="76"/>
      <c r="GU14" s="76"/>
      <c r="GV14" s="76"/>
      <c r="GW14" s="76"/>
      <c r="GX14" s="76"/>
      <c r="GY14" s="76"/>
      <c r="GZ14" s="76"/>
      <c r="HA14" s="76"/>
      <c r="HB14" s="76"/>
      <c r="HC14" s="76"/>
      <c r="HD14" s="76"/>
      <c r="HE14" s="76"/>
      <c r="HF14" s="76"/>
      <c r="HG14" s="76"/>
      <c r="HH14" s="76"/>
      <c r="HI14" s="76"/>
      <c r="HJ14" s="76"/>
      <c r="HK14" s="76"/>
      <c r="HL14" s="76"/>
      <c r="HM14" s="76"/>
      <c r="HN14" s="76"/>
      <c r="HO14" s="76"/>
      <c r="HP14" s="76"/>
      <c r="HQ14" s="76"/>
      <c r="HR14" s="76"/>
      <c r="HS14" s="76"/>
      <c r="HT14" s="76"/>
      <c r="HU14" s="76"/>
      <c r="HV14" s="76"/>
      <c r="HW14" s="76"/>
      <c r="HX14" s="76"/>
      <c r="HY14" s="76"/>
      <c r="HZ14" s="76"/>
      <c r="IA14" s="76"/>
      <c r="IB14" s="76"/>
      <c r="IC14" s="76"/>
      <c r="ID14" s="76"/>
      <c r="IE14" s="76"/>
      <c r="IF14" s="76"/>
      <c r="IG14" s="76"/>
      <c r="IH14" s="76"/>
      <c r="II14" s="76"/>
      <c r="IJ14" s="76"/>
      <c r="IK14" s="76"/>
      <c r="IL14" s="76"/>
      <c r="IM14" s="76"/>
      <c r="IN14" s="76"/>
      <c r="IO14" s="76"/>
      <c r="IP14" s="76"/>
      <c r="IQ14" s="76"/>
      <c r="IR14" s="76"/>
      <c r="IS14" s="76"/>
      <c r="IT14" s="76"/>
      <c r="IU14" s="77"/>
    </row>
    <row r="15" spans="1:255" s="73" customFormat="1" ht="24.95" customHeight="1">
      <c r="A15" s="84" t="s">
        <v>75</v>
      </c>
      <c r="B15" s="83">
        <v>12480.517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  <c r="EQ15" s="76"/>
      <c r="ER15" s="76"/>
      <c r="ES15" s="76"/>
      <c r="ET15" s="76"/>
      <c r="EU15" s="76"/>
      <c r="EV15" s="76"/>
      <c r="EW15" s="76"/>
      <c r="EX15" s="76"/>
      <c r="EY15" s="76"/>
      <c r="EZ15" s="76"/>
      <c r="FA15" s="76"/>
      <c r="FB15" s="76"/>
      <c r="FC15" s="76"/>
      <c r="FD15" s="76"/>
      <c r="FE15" s="76"/>
      <c r="FF15" s="76"/>
      <c r="FG15" s="76"/>
      <c r="FH15" s="76"/>
      <c r="FI15" s="76"/>
      <c r="FJ15" s="76"/>
      <c r="FK15" s="76"/>
      <c r="FL15" s="76"/>
      <c r="FM15" s="76"/>
      <c r="FN15" s="76"/>
      <c r="FO15" s="76"/>
      <c r="FP15" s="76"/>
      <c r="FQ15" s="76"/>
      <c r="FR15" s="76"/>
      <c r="FS15" s="76"/>
      <c r="FT15" s="76"/>
      <c r="FU15" s="76"/>
      <c r="FV15" s="76"/>
      <c r="FW15" s="76"/>
      <c r="FX15" s="76"/>
      <c r="FY15" s="76"/>
      <c r="FZ15" s="76"/>
      <c r="GA15" s="76"/>
      <c r="GB15" s="76"/>
      <c r="GC15" s="76"/>
      <c r="GD15" s="76"/>
      <c r="GE15" s="76"/>
      <c r="GF15" s="76"/>
      <c r="GG15" s="76"/>
      <c r="GH15" s="76"/>
      <c r="GI15" s="76"/>
      <c r="GJ15" s="76"/>
      <c r="GK15" s="76"/>
      <c r="GL15" s="76"/>
      <c r="GM15" s="76"/>
      <c r="GN15" s="76"/>
      <c r="GO15" s="76"/>
      <c r="GP15" s="76"/>
      <c r="GQ15" s="76"/>
      <c r="GR15" s="76"/>
      <c r="GS15" s="76"/>
      <c r="GT15" s="76"/>
      <c r="GU15" s="76"/>
      <c r="GV15" s="76"/>
      <c r="GW15" s="76"/>
      <c r="GX15" s="76"/>
      <c r="GY15" s="76"/>
      <c r="GZ15" s="76"/>
      <c r="HA15" s="76"/>
      <c r="HB15" s="76"/>
      <c r="HC15" s="76"/>
      <c r="HD15" s="76"/>
      <c r="HE15" s="76"/>
      <c r="HF15" s="76"/>
      <c r="HG15" s="76"/>
      <c r="HH15" s="76"/>
      <c r="HI15" s="76"/>
      <c r="HJ15" s="76"/>
      <c r="HK15" s="76"/>
      <c r="HL15" s="76"/>
      <c r="HM15" s="76"/>
      <c r="HN15" s="76"/>
      <c r="HO15" s="76"/>
      <c r="HP15" s="76"/>
      <c r="HQ15" s="76"/>
      <c r="HR15" s="76"/>
      <c r="HS15" s="76"/>
      <c r="HT15" s="76"/>
      <c r="HU15" s="76"/>
      <c r="HV15" s="76"/>
      <c r="HW15" s="76"/>
      <c r="HX15" s="76"/>
      <c r="HY15" s="76"/>
      <c r="HZ15" s="76"/>
      <c r="IA15" s="76"/>
      <c r="IB15" s="76"/>
      <c r="IC15" s="76"/>
      <c r="ID15" s="76"/>
      <c r="IE15" s="76"/>
      <c r="IF15" s="76"/>
      <c r="IG15" s="76"/>
      <c r="IH15" s="76"/>
      <c r="II15" s="76"/>
      <c r="IJ15" s="76"/>
      <c r="IK15" s="76"/>
      <c r="IL15" s="76"/>
      <c r="IM15" s="76"/>
      <c r="IN15" s="76"/>
      <c r="IO15" s="76"/>
      <c r="IP15" s="76"/>
      <c r="IQ15" s="76"/>
      <c r="IR15" s="76"/>
      <c r="IS15" s="76"/>
      <c r="IT15" s="76"/>
      <c r="IU15" s="77"/>
    </row>
    <row r="16" spans="1:255" s="73" customFormat="1" ht="24.95" customHeight="1">
      <c r="A16" s="84" t="s">
        <v>76</v>
      </c>
      <c r="B16" s="83">
        <v>3979.22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76"/>
      <c r="DC16" s="76"/>
      <c r="DD16" s="76"/>
      <c r="DE16" s="76"/>
      <c r="DF16" s="76"/>
      <c r="DG16" s="76"/>
      <c r="DH16" s="76"/>
      <c r="DI16" s="76"/>
      <c r="DJ16" s="76"/>
      <c r="DK16" s="76"/>
      <c r="DL16" s="76"/>
      <c r="DM16" s="76"/>
      <c r="DN16" s="76"/>
      <c r="DO16" s="76"/>
      <c r="DP16" s="76"/>
      <c r="DQ16" s="76"/>
      <c r="DR16" s="76"/>
      <c r="DS16" s="76"/>
      <c r="DT16" s="76"/>
      <c r="DU16" s="76"/>
      <c r="DV16" s="76"/>
      <c r="DW16" s="76"/>
      <c r="DX16" s="76"/>
      <c r="DY16" s="76"/>
      <c r="DZ16" s="76"/>
      <c r="EA16" s="76"/>
      <c r="EB16" s="76"/>
      <c r="EC16" s="76"/>
      <c r="ED16" s="76"/>
      <c r="EE16" s="76"/>
      <c r="EF16" s="76"/>
      <c r="EG16" s="76"/>
      <c r="EH16" s="76"/>
      <c r="EI16" s="76"/>
      <c r="EJ16" s="76"/>
      <c r="EK16" s="76"/>
      <c r="EL16" s="76"/>
      <c r="EM16" s="76"/>
      <c r="EN16" s="76"/>
      <c r="EO16" s="76"/>
      <c r="EP16" s="76"/>
      <c r="EQ16" s="76"/>
      <c r="ER16" s="76"/>
      <c r="ES16" s="76"/>
      <c r="ET16" s="76"/>
      <c r="EU16" s="76"/>
      <c r="EV16" s="76"/>
      <c r="EW16" s="76"/>
      <c r="EX16" s="76"/>
      <c r="EY16" s="76"/>
      <c r="EZ16" s="76"/>
      <c r="FA16" s="76"/>
      <c r="FB16" s="76"/>
      <c r="FC16" s="76"/>
      <c r="FD16" s="76"/>
      <c r="FE16" s="76"/>
      <c r="FF16" s="76"/>
      <c r="FG16" s="76"/>
      <c r="FH16" s="76"/>
      <c r="FI16" s="76"/>
      <c r="FJ16" s="76"/>
      <c r="FK16" s="76"/>
      <c r="FL16" s="76"/>
      <c r="FM16" s="76"/>
      <c r="FN16" s="76"/>
      <c r="FO16" s="76"/>
      <c r="FP16" s="76"/>
      <c r="FQ16" s="76"/>
      <c r="FR16" s="76"/>
      <c r="FS16" s="76"/>
      <c r="FT16" s="76"/>
      <c r="FU16" s="76"/>
      <c r="FV16" s="76"/>
      <c r="FW16" s="76"/>
      <c r="FX16" s="76"/>
      <c r="FY16" s="76"/>
      <c r="FZ16" s="76"/>
      <c r="GA16" s="76"/>
      <c r="GB16" s="76"/>
      <c r="GC16" s="76"/>
      <c r="GD16" s="76"/>
      <c r="GE16" s="76"/>
      <c r="GF16" s="76"/>
      <c r="GG16" s="76"/>
      <c r="GH16" s="76"/>
      <c r="GI16" s="76"/>
      <c r="GJ16" s="76"/>
      <c r="GK16" s="76"/>
      <c r="GL16" s="76"/>
      <c r="GM16" s="76"/>
      <c r="GN16" s="76"/>
      <c r="GO16" s="76"/>
      <c r="GP16" s="76"/>
      <c r="GQ16" s="76"/>
      <c r="GR16" s="76"/>
      <c r="GS16" s="76"/>
      <c r="GT16" s="76"/>
      <c r="GU16" s="76"/>
      <c r="GV16" s="76"/>
      <c r="GW16" s="76"/>
      <c r="GX16" s="76"/>
      <c r="GY16" s="76"/>
      <c r="GZ16" s="76"/>
      <c r="HA16" s="76"/>
      <c r="HB16" s="76"/>
      <c r="HC16" s="76"/>
      <c r="HD16" s="76"/>
      <c r="HE16" s="76"/>
      <c r="HF16" s="76"/>
      <c r="HG16" s="76"/>
      <c r="HH16" s="76"/>
      <c r="HI16" s="76"/>
      <c r="HJ16" s="76"/>
      <c r="HK16" s="76"/>
      <c r="HL16" s="76"/>
      <c r="HM16" s="76"/>
      <c r="HN16" s="76"/>
      <c r="HO16" s="76"/>
      <c r="HP16" s="76"/>
      <c r="HQ16" s="76"/>
      <c r="HR16" s="76"/>
      <c r="HS16" s="76"/>
      <c r="HT16" s="76"/>
      <c r="HU16" s="76"/>
      <c r="HV16" s="76"/>
      <c r="HW16" s="76"/>
      <c r="HX16" s="76"/>
      <c r="HY16" s="76"/>
      <c r="HZ16" s="76"/>
      <c r="IA16" s="76"/>
      <c r="IB16" s="76"/>
      <c r="IC16" s="76"/>
      <c r="ID16" s="76"/>
      <c r="IE16" s="76"/>
      <c r="IF16" s="76"/>
      <c r="IG16" s="76"/>
      <c r="IH16" s="76"/>
      <c r="II16" s="76"/>
      <c r="IJ16" s="76"/>
      <c r="IK16" s="76"/>
      <c r="IL16" s="76"/>
      <c r="IM16" s="76"/>
      <c r="IN16" s="76"/>
      <c r="IO16" s="76"/>
      <c r="IP16" s="76"/>
      <c r="IQ16" s="76"/>
      <c r="IR16" s="76"/>
      <c r="IS16" s="76"/>
      <c r="IT16" s="76"/>
      <c r="IU16" s="77"/>
    </row>
    <row r="17" spans="1:255" s="73" customFormat="1" ht="24.95" customHeight="1">
      <c r="A17" s="84" t="s">
        <v>1039</v>
      </c>
      <c r="B17" s="83">
        <v>1598.1</v>
      </c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V17" s="76"/>
      <c r="DW17" s="76"/>
      <c r="DX17" s="76"/>
      <c r="DY17" s="76"/>
      <c r="DZ17" s="76"/>
      <c r="EA17" s="76"/>
      <c r="EB17" s="76"/>
      <c r="EC17" s="76"/>
      <c r="ED17" s="76"/>
      <c r="EE17" s="76"/>
      <c r="EF17" s="76"/>
      <c r="EG17" s="76"/>
      <c r="EH17" s="76"/>
      <c r="EI17" s="76"/>
      <c r="EJ17" s="76"/>
      <c r="EK17" s="76"/>
      <c r="EL17" s="76"/>
      <c r="EM17" s="76"/>
      <c r="EN17" s="76"/>
      <c r="EO17" s="76"/>
      <c r="EP17" s="76"/>
      <c r="EQ17" s="76"/>
      <c r="ER17" s="76"/>
      <c r="ES17" s="76"/>
      <c r="ET17" s="76"/>
      <c r="EU17" s="76"/>
      <c r="EV17" s="76"/>
      <c r="EW17" s="76"/>
      <c r="EX17" s="76"/>
      <c r="EY17" s="76"/>
      <c r="EZ17" s="76"/>
      <c r="FA17" s="76"/>
      <c r="FB17" s="76"/>
      <c r="FC17" s="76"/>
      <c r="FD17" s="76"/>
      <c r="FE17" s="76"/>
      <c r="FF17" s="76"/>
      <c r="FG17" s="76"/>
      <c r="FH17" s="76"/>
      <c r="FI17" s="76"/>
      <c r="FJ17" s="76"/>
      <c r="FK17" s="76"/>
      <c r="FL17" s="76"/>
      <c r="FM17" s="76"/>
      <c r="FN17" s="76"/>
      <c r="FO17" s="76"/>
      <c r="FP17" s="76"/>
      <c r="FQ17" s="76"/>
      <c r="FR17" s="76"/>
      <c r="FS17" s="76"/>
      <c r="FT17" s="76"/>
      <c r="FU17" s="76"/>
      <c r="FV17" s="76"/>
      <c r="FW17" s="76"/>
      <c r="FX17" s="76"/>
      <c r="FY17" s="76"/>
      <c r="FZ17" s="76"/>
      <c r="GA17" s="76"/>
      <c r="GB17" s="76"/>
      <c r="GC17" s="76"/>
      <c r="GD17" s="76"/>
      <c r="GE17" s="76"/>
      <c r="GF17" s="76"/>
      <c r="GG17" s="76"/>
      <c r="GH17" s="76"/>
      <c r="GI17" s="76"/>
      <c r="GJ17" s="76"/>
      <c r="GK17" s="76"/>
      <c r="GL17" s="76"/>
      <c r="GM17" s="76"/>
      <c r="GN17" s="76"/>
      <c r="GO17" s="76"/>
      <c r="GP17" s="76"/>
      <c r="GQ17" s="76"/>
      <c r="GR17" s="76"/>
      <c r="GS17" s="76"/>
      <c r="GT17" s="76"/>
      <c r="GU17" s="76"/>
      <c r="GV17" s="76"/>
      <c r="GW17" s="76"/>
      <c r="GX17" s="76"/>
      <c r="GY17" s="76"/>
      <c r="GZ17" s="76"/>
      <c r="HA17" s="76"/>
      <c r="HB17" s="76"/>
      <c r="HC17" s="76"/>
      <c r="HD17" s="76"/>
      <c r="HE17" s="76"/>
      <c r="HF17" s="76"/>
      <c r="HG17" s="76"/>
      <c r="HH17" s="76"/>
      <c r="HI17" s="76"/>
      <c r="HJ17" s="76"/>
      <c r="HK17" s="76"/>
      <c r="HL17" s="76"/>
      <c r="HM17" s="76"/>
      <c r="HN17" s="76"/>
      <c r="HO17" s="76"/>
      <c r="HP17" s="76"/>
      <c r="HQ17" s="76"/>
      <c r="HR17" s="76"/>
      <c r="HS17" s="76"/>
      <c r="HT17" s="76"/>
      <c r="HU17" s="76"/>
      <c r="HV17" s="76"/>
      <c r="HW17" s="76"/>
      <c r="HX17" s="76"/>
      <c r="HY17" s="76"/>
      <c r="HZ17" s="76"/>
      <c r="IA17" s="76"/>
      <c r="IB17" s="76"/>
      <c r="IC17" s="76"/>
      <c r="ID17" s="76"/>
      <c r="IE17" s="76"/>
      <c r="IF17" s="76"/>
      <c r="IG17" s="76"/>
      <c r="IH17" s="76"/>
      <c r="II17" s="76"/>
      <c r="IJ17" s="76"/>
      <c r="IK17" s="76"/>
      <c r="IL17" s="76"/>
      <c r="IM17" s="76"/>
      <c r="IN17" s="76"/>
      <c r="IO17" s="76"/>
      <c r="IP17" s="76"/>
      <c r="IQ17" s="76"/>
      <c r="IR17" s="76"/>
      <c r="IS17" s="76"/>
      <c r="IT17" s="76"/>
      <c r="IU17" s="77"/>
    </row>
    <row r="18" spans="1:255" s="73" customFormat="1" ht="24.95" customHeight="1">
      <c r="A18" s="84" t="s">
        <v>1040</v>
      </c>
      <c r="B18" s="83">
        <v>728.45500000000004</v>
      </c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6"/>
      <c r="CA18" s="76"/>
      <c r="CB18" s="76"/>
      <c r="CC18" s="76"/>
      <c r="CD18" s="76"/>
      <c r="CE18" s="76"/>
      <c r="CF18" s="76"/>
      <c r="CG18" s="76"/>
      <c r="CH18" s="76"/>
      <c r="CI18" s="76"/>
      <c r="CJ18" s="76"/>
      <c r="CK18" s="76"/>
      <c r="CL18" s="76"/>
      <c r="CM18" s="76"/>
      <c r="CN18" s="76"/>
      <c r="CO18" s="76"/>
      <c r="CP18" s="76"/>
      <c r="CQ18" s="76"/>
      <c r="CR18" s="76"/>
      <c r="CS18" s="76"/>
      <c r="CT18" s="76"/>
      <c r="CU18" s="76"/>
      <c r="CV18" s="76"/>
      <c r="CW18" s="76"/>
      <c r="CX18" s="76"/>
      <c r="CY18" s="76"/>
      <c r="CZ18" s="76"/>
      <c r="DA18" s="76"/>
      <c r="DB18" s="76"/>
      <c r="DC18" s="76"/>
      <c r="DD18" s="76"/>
      <c r="DE18" s="76"/>
      <c r="DF18" s="76"/>
      <c r="DG18" s="76"/>
      <c r="DH18" s="76"/>
      <c r="DI18" s="76"/>
      <c r="DJ18" s="76"/>
      <c r="DK18" s="76"/>
      <c r="DL18" s="76"/>
      <c r="DM18" s="76"/>
      <c r="DN18" s="76"/>
      <c r="DO18" s="76"/>
      <c r="DP18" s="76"/>
      <c r="DQ18" s="76"/>
      <c r="DR18" s="76"/>
      <c r="DS18" s="76"/>
      <c r="DT18" s="76"/>
      <c r="DU18" s="76"/>
      <c r="DV18" s="76"/>
      <c r="DW18" s="76"/>
      <c r="DX18" s="76"/>
      <c r="DY18" s="76"/>
      <c r="DZ18" s="76"/>
      <c r="EA18" s="76"/>
      <c r="EB18" s="76"/>
      <c r="EC18" s="76"/>
      <c r="ED18" s="76"/>
      <c r="EE18" s="76"/>
      <c r="EF18" s="76"/>
      <c r="EG18" s="76"/>
      <c r="EH18" s="76"/>
      <c r="EI18" s="76"/>
      <c r="EJ18" s="76"/>
      <c r="EK18" s="76"/>
      <c r="EL18" s="76"/>
      <c r="EM18" s="76"/>
      <c r="EN18" s="76"/>
      <c r="EO18" s="76"/>
      <c r="EP18" s="76"/>
      <c r="EQ18" s="76"/>
      <c r="ER18" s="76"/>
      <c r="ES18" s="76"/>
      <c r="ET18" s="76"/>
      <c r="EU18" s="76"/>
      <c r="EV18" s="76"/>
      <c r="EW18" s="76"/>
      <c r="EX18" s="76"/>
      <c r="EY18" s="76"/>
      <c r="EZ18" s="76"/>
      <c r="FA18" s="76"/>
      <c r="FB18" s="76"/>
      <c r="FC18" s="76"/>
      <c r="FD18" s="76"/>
      <c r="FE18" s="76"/>
      <c r="FF18" s="76"/>
      <c r="FG18" s="76"/>
      <c r="FH18" s="76"/>
      <c r="FI18" s="76"/>
      <c r="FJ18" s="76"/>
      <c r="FK18" s="76"/>
      <c r="FL18" s="76"/>
      <c r="FM18" s="76"/>
      <c r="FN18" s="76"/>
      <c r="FO18" s="76"/>
      <c r="FP18" s="76"/>
      <c r="FQ18" s="76"/>
      <c r="FR18" s="76"/>
      <c r="FS18" s="76"/>
      <c r="FT18" s="76"/>
      <c r="FU18" s="76"/>
      <c r="FV18" s="76"/>
      <c r="FW18" s="76"/>
      <c r="FX18" s="76"/>
      <c r="FY18" s="76"/>
      <c r="FZ18" s="76"/>
      <c r="GA18" s="76"/>
      <c r="GB18" s="76"/>
      <c r="GC18" s="76"/>
      <c r="GD18" s="76"/>
      <c r="GE18" s="76"/>
      <c r="GF18" s="76"/>
      <c r="GG18" s="76"/>
      <c r="GH18" s="76"/>
      <c r="GI18" s="76"/>
      <c r="GJ18" s="76"/>
      <c r="GK18" s="76"/>
      <c r="GL18" s="76"/>
      <c r="GM18" s="76"/>
      <c r="GN18" s="76"/>
      <c r="GO18" s="76"/>
      <c r="GP18" s="76"/>
      <c r="GQ18" s="76"/>
      <c r="GR18" s="76"/>
      <c r="GS18" s="76"/>
      <c r="GT18" s="76"/>
      <c r="GU18" s="76"/>
      <c r="GV18" s="76"/>
      <c r="GW18" s="76"/>
      <c r="GX18" s="76"/>
      <c r="GY18" s="76"/>
      <c r="GZ18" s="76"/>
      <c r="HA18" s="76"/>
      <c r="HB18" s="76"/>
      <c r="HC18" s="76"/>
      <c r="HD18" s="76"/>
      <c r="HE18" s="76"/>
      <c r="HF18" s="76"/>
      <c r="HG18" s="76"/>
      <c r="HH18" s="76"/>
      <c r="HI18" s="76"/>
      <c r="HJ18" s="76"/>
      <c r="HK18" s="76"/>
      <c r="HL18" s="76"/>
      <c r="HM18" s="76"/>
      <c r="HN18" s="76"/>
      <c r="HO18" s="76"/>
      <c r="HP18" s="76"/>
      <c r="HQ18" s="76"/>
      <c r="HR18" s="76"/>
      <c r="HS18" s="76"/>
      <c r="HT18" s="76"/>
      <c r="HU18" s="76"/>
      <c r="HV18" s="76"/>
      <c r="HW18" s="76"/>
      <c r="HX18" s="76"/>
      <c r="HY18" s="76"/>
      <c r="HZ18" s="76"/>
      <c r="IA18" s="76"/>
      <c r="IB18" s="76"/>
      <c r="IC18" s="76"/>
      <c r="ID18" s="76"/>
      <c r="IE18" s="76"/>
      <c r="IF18" s="76"/>
      <c r="IG18" s="76"/>
      <c r="IH18" s="76"/>
      <c r="II18" s="76"/>
      <c r="IJ18" s="76"/>
      <c r="IK18" s="76"/>
      <c r="IL18" s="76"/>
      <c r="IM18" s="76"/>
      <c r="IN18" s="76"/>
      <c r="IO18" s="76"/>
      <c r="IP18" s="76"/>
      <c r="IQ18" s="76"/>
      <c r="IR18" s="76"/>
      <c r="IS18" s="76"/>
      <c r="IT18" s="76"/>
      <c r="IU18" s="77"/>
    </row>
    <row r="19" spans="1:255" s="73" customFormat="1" ht="24.95" customHeight="1">
      <c r="A19" s="84" t="s">
        <v>79</v>
      </c>
      <c r="B19" s="83">
        <v>50.4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6"/>
      <c r="CA19" s="76"/>
      <c r="CB19" s="76"/>
      <c r="CC19" s="76"/>
      <c r="CD19" s="76"/>
      <c r="CE19" s="76"/>
      <c r="CF19" s="76"/>
      <c r="CG19" s="76"/>
      <c r="CH19" s="76"/>
      <c r="CI19" s="76"/>
      <c r="CJ19" s="76"/>
      <c r="CK19" s="76"/>
      <c r="CL19" s="76"/>
      <c r="CM19" s="76"/>
      <c r="CN19" s="76"/>
      <c r="CO19" s="76"/>
      <c r="CP19" s="76"/>
      <c r="CQ19" s="76"/>
      <c r="CR19" s="76"/>
      <c r="CS19" s="76"/>
      <c r="CT19" s="76"/>
      <c r="CU19" s="76"/>
      <c r="CV19" s="76"/>
      <c r="CW19" s="76"/>
      <c r="CX19" s="76"/>
      <c r="CY19" s="76"/>
      <c r="CZ19" s="76"/>
      <c r="DA19" s="76"/>
      <c r="DB19" s="76"/>
      <c r="DC19" s="76"/>
      <c r="DD19" s="76"/>
      <c r="DE19" s="76"/>
      <c r="DF19" s="76"/>
      <c r="DG19" s="76"/>
      <c r="DH19" s="76"/>
      <c r="DI19" s="76"/>
      <c r="DJ19" s="76"/>
      <c r="DK19" s="76"/>
      <c r="DL19" s="76"/>
      <c r="DM19" s="76"/>
      <c r="DN19" s="76"/>
      <c r="DO19" s="76"/>
      <c r="DP19" s="76"/>
      <c r="DQ19" s="76"/>
      <c r="DR19" s="76"/>
      <c r="DS19" s="76"/>
      <c r="DT19" s="76"/>
      <c r="DU19" s="76"/>
      <c r="DV19" s="76"/>
      <c r="DW19" s="76"/>
      <c r="DX19" s="76"/>
      <c r="DY19" s="76"/>
      <c r="DZ19" s="76"/>
      <c r="EA19" s="76"/>
      <c r="EB19" s="76"/>
      <c r="EC19" s="76"/>
      <c r="ED19" s="76"/>
      <c r="EE19" s="76"/>
      <c r="EF19" s="76"/>
      <c r="EG19" s="76"/>
      <c r="EH19" s="76"/>
      <c r="EI19" s="76"/>
      <c r="EJ19" s="76"/>
      <c r="EK19" s="76"/>
      <c r="EL19" s="76"/>
      <c r="EM19" s="76"/>
      <c r="EN19" s="76"/>
      <c r="EO19" s="76"/>
      <c r="EP19" s="76"/>
      <c r="EQ19" s="76"/>
      <c r="ER19" s="76"/>
      <c r="ES19" s="76"/>
      <c r="ET19" s="76"/>
      <c r="EU19" s="76"/>
      <c r="EV19" s="76"/>
      <c r="EW19" s="76"/>
      <c r="EX19" s="76"/>
      <c r="EY19" s="76"/>
      <c r="EZ19" s="76"/>
      <c r="FA19" s="76"/>
      <c r="FB19" s="76"/>
      <c r="FC19" s="76"/>
      <c r="FD19" s="76"/>
      <c r="FE19" s="76"/>
      <c r="FF19" s="76"/>
      <c r="FG19" s="76"/>
      <c r="FH19" s="76"/>
      <c r="FI19" s="76"/>
      <c r="FJ19" s="76"/>
      <c r="FK19" s="76"/>
      <c r="FL19" s="76"/>
      <c r="FM19" s="76"/>
      <c r="FN19" s="76"/>
      <c r="FO19" s="76"/>
      <c r="FP19" s="76"/>
      <c r="FQ19" s="76"/>
      <c r="FR19" s="76"/>
      <c r="FS19" s="76"/>
      <c r="FT19" s="76"/>
      <c r="FU19" s="76"/>
      <c r="FV19" s="76"/>
      <c r="FW19" s="76"/>
      <c r="FX19" s="76"/>
      <c r="FY19" s="76"/>
      <c r="FZ19" s="76"/>
      <c r="GA19" s="76"/>
      <c r="GB19" s="76"/>
      <c r="GC19" s="76"/>
      <c r="GD19" s="76"/>
      <c r="GE19" s="76"/>
      <c r="GF19" s="76"/>
      <c r="GG19" s="76"/>
      <c r="GH19" s="76"/>
      <c r="GI19" s="76"/>
      <c r="GJ19" s="76"/>
      <c r="GK19" s="76"/>
      <c r="GL19" s="76"/>
      <c r="GM19" s="76"/>
      <c r="GN19" s="76"/>
      <c r="GO19" s="76"/>
      <c r="GP19" s="76"/>
      <c r="GQ19" s="76"/>
      <c r="GR19" s="76"/>
      <c r="GS19" s="76"/>
      <c r="GT19" s="76"/>
      <c r="GU19" s="76"/>
      <c r="GV19" s="76"/>
      <c r="GW19" s="76"/>
      <c r="GX19" s="76"/>
      <c r="GY19" s="76"/>
      <c r="GZ19" s="76"/>
      <c r="HA19" s="76"/>
      <c r="HB19" s="76"/>
      <c r="HC19" s="76"/>
      <c r="HD19" s="76"/>
      <c r="HE19" s="76"/>
      <c r="HF19" s="76"/>
      <c r="HG19" s="76"/>
      <c r="HH19" s="76"/>
      <c r="HI19" s="76"/>
      <c r="HJ19" s="76"/>
      <c r="HK19" s="76"/>
      <c r="HL19" s="76"/>
      <c r="HM19" s="76"/>
      <c r="HN19" s="76"/>
      <c r="HO19" s="76"/>
      <c r="HP19" s="76"/>
      <c r="HQ19" s="76"/>
      <c r="HR19" s="76"/>
      <c r="HS19" s="76"/>
      <c r="HT19" s="76"/>
      <c r="HU19" s="76"/>
      <c r="HV19" s="76"/>
      <c r="HW19" s="76"/>
      <c r="HX19" s="76"/>
      <c r="HY19" s="76"/>
      <c r="HZ19" s="76"/>
      <c r="IA19" s="76"/>
      <c r="IB19" s="76"/>
      <c r="IC19" s="76"/>
      <c r="ID19" s="76"/>
      <c r="IE19" s="76"/>
      <c r="IF19" s="76"/>
      <c r="IG19" s="76"/>
      <c r="IH19" s="76"/>
      <c r="II19" s="76"/>
      <c r="IJ19" s="76"/>
      <c r="IK19" s="76"/>
      <c r="IL19" s="76"/>
      <c r="IM19" s="76"/>
      <c r="IN19" s="76"/>
      <c r="IO19" s="76"/>
      <c r="IP19" s="76"/>
      <c r="IQ19" s="76"/>
      <c r="IR19" s="76"/>
      <c r="IS19" s="76"/>
      <c r="IT19" s="76"/>
      <c r="IU19" s="77"/>
    </row>
    <row r="20" spans="1:255" s="73" customFormat="1" ht="24.95" customHeight="1">
      <c r="A20" s="84" t="s">
        <v>1270</v>
      </c>
      <c r="B20" s="83">
        <v>1255.0999999999999</v>
      </c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  <c r="CB20" s="76"/>
      <c r="CC20" s="76"/>
      <c r="CD20" s="76"/>
      <c r="CE20" s="76"/>
      <c r="CF20" s="76"/>
      <c r="CG20" s="76"/>
      <c r="CH20" s="76"/>
      <c r="CI20" s="76"/>
      <c r="CJ20" s="76"/>
      <c r="CK20" s="76"/>
      <c r="CL20" s="76"/>
      <c r="CM20" s="76"/>
      <c r="CN20" s="76"/>
      <c r="CO20" s="76"/>
      <c r="CP20" s="76"/>
      <c r="CQ20" s="76"/>
      <c r="CR20" s="76"/>
      <c r="CS20" s="76"/>
      <c r="CT20" s="76"/>
      <c r="CU20" s="76"/>
      <c r="CV20" s="76"/>
      <c r="CW20" s="76"/>
      <c r="CX20" s="76"/>
      <c r="CY20" s="76"/>
      <c r="CZ20" s="76"/>
      <c r="DA20" s="76"/>
      <c r="DB20" s="76"/>
      <c r="DC20" s="76"/>
      <c r="DD20" s="76"/>
      <c r="DE20" s="76"/>
      <c r="DF20" s="76"/>
      <c r="DG20" s="76"/>
      <c r="DH20" s="76"/>
      <c r="DI20" s="76"/>
      <c r="DJ20" s="76"/>
      <c r="DK20" s="76"/>
      <c r="DL20" s="76"/>
      <c r="DM20" s="76"/>
      <c r="DN20" s="76"/>
      <c r="DO20" s="76"/>
      <c r="DP20" s="76"/>
      <c r="DQ20" s="76"/>
      <c r="DR20" s="76"/>
      <c r="DS20" s="76"/>
      <c r="DT20" s="76"/>
      <c r="DU20" s="76"/>
      <c r="DV20" s="76"/>
      <c r="DW20" s="76"/>
      <c r="DX20" s="76"/>
      <c r="DY20" s="76"/>
      <c r="DZ20" s="76"/>
      <c r="EA20" s="76"/>
      <c r="EB20" s="76"/>
      <c r="EC20" s="76"/>
      <c r="ED20" s="76"/>
      <c r="EE20" s="76"/>
      <c r="EF20" s="76"/>
      <c r="EG20" s="76"/>
      <c r="EH20" s="76"/>
      <c r="EI20" s="76"/>
      <c r="EJ20" s="76"/>
      <c r="EK20" s="76"/>
      <c r="EL20" s="76"/>
      <c r="EM20" s="76"/>
      <c r="EN20" s="76"/>
      <c r="EO20" s="76"/>
      <c r="EP20" s="76"/>
      <c r="EQ20" s="76"/>
      <c r="ER20" s="76"/>
      <c r="ES20" s="76"/>
      <c r="ET20" s="76"/>
      <c r="EU20" s="76"/>
      <c r="EV20" s="76"/>
      <c r="EW20" s="76"/>
      <c r="EX20" s="76"/>
      <c r="EY20" s="76"/>
      <c r="EZ20" s="76"/>
      <c r="FA20" s="76"/>
      <c r="FB20" s="76"/>
      <c r="FC20" s="76"/>
      <c r="FD20" s="76"/>
      <c r="FE20" s="76"/>
      <c r="FF20" s="76"/>
      <c r="FG20" s="76"/>
      <c r="FH20" s="76"/>
      <c r="FI20" s="76"/>
      <c r="FJ20" s="76"/>
      <c r="FK20" s="76"/>
      <c r="FL20" s="76"/>
      <c r="FM20" s="76"/>
      <c r="FN20" s="76"/>
      <c r="FO20" s="76"/>
      <c r="FP20" s="76"/>
      <c r="FQ20" s="76"/>
      <c r="FR20" s="76"/>
      <c r="FS20" s="76"/>
      <c r="FT20" s="76"/>
      <c r="FU20" s="76"/>
      <c r="FV20" s="76"/>
      <c r="FW20" s="76"/>
      <c r="FX20" s="76"/>
      <c r="FY20" s="76"/>
      <c r="FZ20" s="76"/>
      <c r="GA20" s="76"/>
      <c r="GB20" s="76"/>
      <c r="GC20" s="76"/>
      <c r="GD20" s="76"/>
      <c r="GE20" s="76"/>
      <c r="GF20" s="76"/>
      <c r="GG20" s="76"/>
      <c r="GH20" s="76"/>
      <c r="GI20" s="76"/>
      <c r="GJ20" s="76"/>
      <c r="GK20" s="76"/>
      <c r="GL20" s="76"/>
      <c r="GM20" s="76"/>
      <c r="GN20" s="76"/>
      <c r="GO20" s="76"/>
      <c r="GP20" s="76"/>
      <c r="GQ20" s="76"/>
      <c r="GR20" s="76"/>
      <c r="GS20" s="76"/>
      <c r="GT20" s="76"/>
      <c r="GU20" s="76"/>
      <c r="GV20" s="76"/>
      <c r="GW20" s="76"/>
      <c r="GX20" s="76"/>
      <c r="GY20" s="76"/>
      <c r="GZ20" s="76"/>
      <c r="HA20" s="76"/>
      <c r="HB20" s="76"/>
      <c r="HC20" s="76"/>
      <c r="HD20" s="76"/>
      <c r="HE20" s="76"/>
      <c r="HF20" s="76"/>
      <c r="HG20" s="76"/>
      <c r="HH20" s="76"/>
      <c r="HI20" s="76"/>
      <c r="HJ20" s="76"/>
      <c r="HK20" s="76"/>
      <c r="HL20" s="76"/>
      <c r="HM20" s="76"/>
      <c r="HN20" s="76"/>
      <c r="HO20" s="76"/>
      <c r="HP20" s="76"/>
      <c r="HQ20" s="76"/>
      <c r="HR20" s="76"/>
      <c r="HS20" s="76"/>
      <c r="HT20" s="76"/>
      <c r="HU20" s="76"/>
      <c r="HV20" s="76"/>
      <c r="HW20" s="76"/>
      <c r="HX20" s="76"/>
      <c r="HY20" s="76"/>
      <c r="HZ20" s="76"/>
      <c r="IA20" s="76"/>
      <c r="IB20" s="76"/>
      <c r="IC20" s="76"/>
      <c r="ID20" s="76"/>
      <c r="IE20" s="76"/>
      <c r="IF20" s="76"/>
      <c r="IG20" s="76"/>
      <c r="IH20" s="76"/>
      <c r="II20" s="76"/>
      <c r="IJ20" s="76"/>
      <c r="IK20" s="76"/>
      <c r="IL20" s="76"/>
      <c r="IM20" s="76"/>
      <c r="IN20" s="76"/>
      <c r="IO20" s="76"/>
      <c r="IP20" s="76"/>
      <c r="IQ20" s="76"/>
      <c r="IR20" s="76"/>
      <c r="IS20" s="76"/>
      <c r="IT20" s="76"/>
      <c r="IU20" s="77"/>
    </row>
    <row r="21" spans="1:255" s="73" customFormat="1" ht="24.95" customHeight="1">
      <c r="A21" s="84" t="s">
        <v>81</v>
      </c>
      <c r="B21" s="83">
        <v>2088.7999999999997</v>
      </c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6"/>
      <c r="CA21" s="76"/>
      <c r="CB21" s="76"/>
      <c r="CC21" s="76"/>
      <c r="CD21" s="76"/>
      <c r="CE21" s="76"/>
      <c r="CF21" s="76"/>
      <c r="CG21" s="76"/>
      <c r="CH21" s="76"/>
      <c r="CI21" s="76"/>
      <c r="CJ21" s="76"/>
      <c r="CK21" s="76"/>
      <c r="CL21" s="76"/>
      <c r="CM21" s="76"/>
      <c r="CN21" s="76"/>
      <c r="CO21" s="76"/>
      <c r="CP21" s="76"/>
      <c r="CQ21" s="76"/>
      <c r="CR21" s="76"/>
      <c r="CS21" s="76"/>
      <c r="CT21" s="76"/>
      <c r="CU21" s="76"/>
      <c r="CV21" s="76"/>
      <c r="CW21" s="76"/>
      <c r="CX21" s="76"/>
      <c r="CY21" s="76"/>
      <c r="CZ21" s="76"/>
      <c r="DA21" s="76"/>
      <c r="DB21" s="76"/>
      <c r="DC21" s="76"/>
      <c r="DD21" s="76"/>
      <c r="DE21" s="76"/>
      <c r="DF21" s="76"/>
      <c r="DG21" s="76"/>
      <c r="DH21" s="76"/>
      <c r="DI21" s="76"/>
      <c r="DJ21" s="76"/>
      <c r="DK21" s="76"/>
      <c r="DL21" s="76"/>
      <c r="DM21" s="76"/>
      <c r="DN21" s="76"/>
      <c r="DO21" s="76"/>
      <c r="DP21" s="76"/>
      <c r="DQ21" s="76"/>
      <c r="DR21" s="76"/>
      <c r="DS21" s="76"/>
      <c r="DT21" s="76"/>
      <c r="DU21" s="76"/>
      <c r="DV21" s="76"/>
      <c r="DW21" s="76"/>
      <c r="DX21" s="76"/>
      <c r="DY21" s="76"/>
      <c r="DZ21" s="76"/>
      <c r="EA21" s="76"/>
      <c r="EB21" s="76"/>
      <c r="EC21" s="76"/>
      <c r="ED21" s="76"/>
      <c r="EE21" s="76"/>
      <c r="EF21" s="76"/>
      <c r="EG21" s="76"/>
      <c r="EH21" s="76"/>
      <c r="EI21" s="76"/>
      <c r="EJ21" s="76"/>
      <c r="EK21" s="76"/>
      <c r="EL21" s="76"/>
      <c r="EM21" s="76"/>
      <c r="EN21" s="76"/>
      <c r="EO21" s="76"/>
      <c r="EP21" s="76"/>
      <c r="EQ21" s="76"/>
      <c r="ER21" s="76"/>
      <c r="ES21" s="76"/>
      <c r="ET21" s="76"/>
      <c r="EU21" s="76"/>
      <c r="EV21" s="76"/>
      <c r="EW21" s="76"/>
      <c r="EX21" s="76"/>
      <c r="EY21" s="76"/>
      <c r="EZ21" s="76"/>
      <c r="FA21" s="76"/>
      <c r="FB21" s="76"/>
      <c r="FC21" s="76"/>
      <c r="FD21" s="76"/>
      <c r="FE21" s="76"/>
      <c r="FF21" s="76"/>
      <c r="FG21" s="76"/>
      <c r="FH21" s="76"/>
      <c r="FI21" s="76"/>
      <c r="FJ21" s="76"/>
      <c r="FK21" s="76"/>
      <c r="FL21" s="76"/>
      <c r="FM21" s="76"/>
      <c r="FN21" s="76"/>
      <c r="FO21" s="76"/>
      <c r="FP21" s="76"/>
      <c r="FQ21" s="76"/>
      <c r="FR21" s="76"/>
      <c r="FS21" s="76"/>
      <c r="FT21" s="76"/>
      <c r="FU21" s="76"/>
      <c r="FV21" s="76"/>
      <c r="FW21" s="76"/>
      <c r="FX21" s="76"/>
      <c r="FY21" s="76"/>
      <c r="FZ21" s="76"/>
      <c r="GA21" s="76"/>
      <c r="GB21" s="76"/>
      <c r="GC21" s="76"/>
      <c r="GD21" s="76"/>
      <c r="GE21" s="76"/>
      <c r="GF21" s="76"/>
      <c r="GG21" s="76"/>
      <c r="GH21" s="76"/>
      <c r="GI21" s="76"/>
      <c r="GJ21" s="76"/>
      <c r="GK21" s="76"/>
      <c r="GL21" s="76"/>
      <c r="GM21" s="76"/>
      <c r="GN21" s="76"/>
      <c r="GO21" s="76"/>
      <c r="GP21" s="76"/>
      <c r="GQ21" s="76"/>
      <c r="GR21" s="76"/>
      <c r="GS21" s="76"/>
      <c r="GT21" s="76"/>
      <c r="GU21" s="76"/>
      <c r="GV21" s="76"/>
      <c r="GW21" s="76"/>
      <c r="GX21" s="76"/>
      <c r="GY21" s="76"/>
      <c r="GZ21" s="76"/>
      <c r="HA21" s="76"/>
      <c r="HB21" s="76"/>
      <c r="HC21" s="76"/>
      <c r="HD21" s="76"/>
      <c r="HE21" s="76"/>
      <c r="HF21" s="76"/>
      <c r="HG21" s="76"/>
      <c r="HH21" s="76"/>
      <c r="HI21" s="76"/>
      <c r="HJ21" s="76"/>
      <c r="HK21" s="76"/>
      <c r="HL21" s="76"/>
      <c r="HM21" s="76"/>
      <c r="HN21" s="76"/>
      <c r="HO21" s="76"/>
      <c r="HP21" s="76"/>
      <c r="HQ21" s="76"/>
      <c r="HR21" s="76"/>
      <c r="HS21" s="76"/>
      <c r="HT21" s="76"/>
      <c r="HU21" s="76"/>
      <c r="HV21" s="76"/>
      <c r="HW21" s="76"/>
      <c r="HX21" s="76"/>
      <c r="HY21" s="76"/>
      <c r="HZ21" s="76"/>
      <c r="IA21" s="76"/>
      <c r="IB21" s="76"/>
      <c r="IC21" s="76"/>
      <c r="ID21" s="76"/>
      <c r="IE21" s="76"/>
      <c r="IF21" s="76"/>
      <c r="IG21" s="76"/>
      <c r="IH21" s="76"/>
      <c r="II21" s="76"/>
      <c r="IJ21" s="76"/>
      <c r="IK21" s="76"/>
      <c r="IL21" s="76"/>
      <c r="IM21" s="76"/>
      <c r="IN21" s="76"/>
      <c r="IO21" s="76"/>
      <c r="IP21" s="76"/>
      <c r="IQ21" s="76"/>
      <c r="IR21" s="76"/>
      <c r="IS21" s="76"/>
      <c r="IT21" s="76"/>
      <c r="IU21" s="77"/>
    </row>
    <row r="22" spans="1:255" s="73" customFormat="1" ht="24.95" customHeight="1">
      <c r="A22" s="84" t="s">
        <v>82</v>
      </c>
      <c r="B22" s="83">
        <v>162.68</v>
      </c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6"/>
      <c r="CA22" s="76"/>
      <c r="CB22" s="76"/>
      <c r="CC22" s="76"/>
      <c r="CD22" s="76"/>
      <c r="CE22" s="76"/>
      <c r="CF22" s="76"/>
      <c r="CG22" s="76"/>
      <c r="CH22" s="76"/>
      <c r="CI22" s="76"/>
      <c r="CJ22" s="76"/>
      <c r="CK22" s="76"/>
      <c r="CL22" s="76"/>
      <c r="CM22" s="76"/>
      <c r="CN22" s="76"/>
      <c r="CO22" s="76"/>
      <c r="CP22" s="76"/>
      <c r="CQ22" s="76"/>
      <c r="CR22" s="76"/>
      <c r="CS22" s="76"/>
      <c r="CT22" s="76"/>
      <c r="CU22" s="76"/>
      <c r="CV22" s="76"/>
      <c r="CW22" s="76"/>
      <c r="CX22" s="76"/>
      <c r="CY22" s="76"/>
      <c r="CZ22" s="76"/>
      <c r="DA22" s="76"/>
      <c r="DB22" s="76"/>
      <c r="DC22" s="76"/>
      <c r="DD22" s="76"/>
      <c r="DE22" s="76"/>
      <c r="DF22" s="76"/>
      <c r="DG22" s="76"/>
      <c r="DH22" s="76"/>
      <c r="DI22" s="76"/>
      <c r="DJ22" s="76"/>
      <c r="DK22" s="76"/>
      <c r="DL22" s="76"/>
      <c r="DM22" s="76"/>
      <c r="DN22" s="76"/>
      <c r="DO22" s="76"/>
      <c r="DP22" s="76"/>
      <c r="DQ22" s="76"/>
      <c r="DR22" s="76"/>
      <c r="DS22" s="76"/>
      <c r="DT22" s="76"/>
      <c r="DU22" s="76"/>
      <c r="DV22" s="76"/>
      <c r="DW22" s="76"/>
      <c r="DX22" s="76"/>
      <c r="DY22" s="76"/>
      <c r="DZ22" s="76"/>
      <c r="EA22" s="76"/>
      <c r="EB22" s="76"/>
      <c r="EC22" s="76"/>
      <c r="ED22" s="76"/>
      <c r="EE22" s="76"/>
      <c r="EF22" s="76"/>
      <c r="EG22" s="76"/>
      <c r="EH22" s="76"/>
      <c r="EI22" s="76"/>
      <c r="EJ22" s="76"/>
      <c r="EK22" s="76"/>
      <c r="EL22" s="76"/>
      <c r="EM22" s="76"/>
      <c r="EN22" s="76"/>
      <c r="EO22" s="76"/>
      <c r="EP22" s="76"/>
      <c r="EQ22" s="76"/>
      <c r="ER22" s="76"/>
      <c r="ES22" s="76"/>
      <c r="ET22" s="76"/>
      <c r="EU22" s="76"/>
      <c r="EV22" s="76"/>
      <c r="EW22" s="76"/>
      <c r="EX22" s="76"/>
      <c r="EY22" s="76"/>
      <c r="EZ22" s="76"/>
      <c r="FA22" s="76"/>
      <c r="FB22" s="76"/>
      <c r="FC22" s="76"/>
      <c r="FD22" s="76"/>
      <c r="FE22" s="76"/>
      <c r="FF22" s="76"/>
      <c r="FG22" s="76"/>
      <c r="FH22" s="76"/>
      <c r="FI22" s="76"/>
      <c r="FJ22" s="76"/>
      <c r="FK22" s="76"/>
      <c r="FL22" s="76"/>
      <c r="FM22" s="76"/>
      <c r="FN22" s="76"/>
      <c r="FO22" s="76"/>
      <c r="FP22" s="76"/>
      <c r="FQ22" s="76"/>
      <c r="FR22" s="76"/>
      <c r="FS22" s="76"/>
      <c r="FT22" s="76"/>
      <c r="FU22" s="76"/>
      <c r="FV22" s="76"/>
      <c r="FW22" s="76"/>
      <c r="FX22" s="76"/>
      <c r="FY22" s="76"/>
      <c r="FZ22" s="76"/>
      <c r="GA22" s="76"/>
      <c r="GB22" s="76"/>
      <c r="GC22" s="76"/>
      <c r="GD22" s="76"/>
      <c r="GE22" s="76"/>
      <c r="GF22" s="76"/>
      <c r="GG22" s="76"/>
      <c r="GH22" s="76"/>
      <c r="GI22" s="76"/>
      <c r="GJ22" s="76"/>
      <c r="GK22" s="76"/>
      <c r="GL22" s="76"/>
      <c r="GM22" s="76"/>
      <c r="GN22" s="76"/>
      <c r="GO22" s="76"/>
      <c r="GP22" s="76"/>
      <c r="GQ22" s="76"/>
      <c r="GR22" s="76"/>
      <c r="GS22" s="76"/>
      <c r="GT22" s="76"/>
      <c r="GU22" s="76"/>
      <c r="GV22" s="76"/>
      <c r="GW22" s="76"/>
      <c r="GX22" s="76"/>
      <c r="GY22" s="76"/>
      <c r="GZ22" s="76"/>
      <c r="HA22" s="76"/>
      <c r="HB22" s="76"/>
      <c r="HC22" s="76"/>
      <c r="HD22" s="76"/>
      <c r="HE22" s="76"/>
      <c r="HF22" s="76"/>
      <c r="HG22" s="76"/>
      <c r="HH22" s="76"/>
      <c r="HI22" s="76"/>
      <c r="HJ22" s="76"/>
      <c r="HK22" s="76"/>
      <c r="HL22" s="76"/>
      <c r="HM22" s="76"/>
      <c r="HN22" s="76"/>
      <c r="HO22" s="76"/>
      <c r="HP22" s="76"/>
      <c r="HQ22" s="76"/>
      <c r="HR22" s="76"/>
      <c r="HS22" s="76"/>
      <c r="HT22" s="76"/>
      <c r="HU22" s="76"/>
      <c r="HV22" s="76"/>
      <c r="HW22" s="76"/>
      <c r="HX22" s="76"/>
      <c r="HY22" s="76"/>
      <c r="HZ22" s="76"/>
      <c r="IA22" s="76"/>
      <c r="IB22" s="76"/>
      <c r="IC22" s="76"/>
      <c r="ID22" s="76"/>
      <c r="IE22" s="76"/>
      <c r="IF22" s="76"/>
      <c r="IG22" s="76"/>
      <c r="IH22" s="76"/>
      <c r="II22" s="76"/>
      <c r="IJ22" s="76"/>
      <c r="IK22" s="76"/>
      <c r="IL22" s="76"/>
      <c r="IM22" s="76"/>
      <c r="IN22" s="76"/>
      <c r="IO22" s="76"/>
      <c r="IP22" s="76"/>
      <c r="IQ22" s="76"/>
      <c r="IR22" s="76"/>
      <c r="IS22" s="76"/>
      <c r="IT22" s="76"/>
      <c r="IU22" s="77"/>
    </row>
    <row r="23" spans="1:255" s="75" customFormat="1" ht="24.95" customHeight="1">
      <c r="A23" s="84" t="s">
        <v>83</v>
      </c>
      <c r="B23" s="83">
        <v>2087.8199999999997</v>
      </c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6"/>
      <c r="CA23" s="76"/>
      <c r="CB23" s="76"/>
      <c r="CC23" s="76"/>
      <c r="CD23" s="76"/>
      <c r="CE23" s="76"/>
      <c r="CF23" s="76"/>
      <c r="CG23" s="76"/>
      <c r="CH23" s="76"/>
      <c r="CI23" s="76"/>
      <c r="CJ23" s="76"/>
      <c r="CK23" s="76"/>
      <c r="CL23" s="76"/>
      <c r="CM23" s="76"/>
      <c r="CN23" s="76"/>
      <c r="CO23" s="76"/>
      <c r="CP23" s="76"/>
      <c r="CQ23" s="76"/>
      <c r="CR23" s="76"/>
      <c r="CS23" s="76"/>
      <c r="CT23" s="76"/>
      <c r="CU23" s="76"/>
      <c r="CV23" s="76"/>
      <c r="CW23" s="76"/>
      <c r="CX23" s="76"/>
      <c r="CY23" s="76"/>
      <c r="CZ23" s="76"/>
      <c r="DA23" s="76"/>
      <c r="DB23" s="76"/>
      <c r="DC23" s="76"/>
      <c r="DD23" s="76"/>
      <c r="DE23" s="76"/>
      <c r="DF23" s="76"/>
      <c r="DG23" s="76"/>
      <c r="DH23" s="76"/>
      <c r="DI23" s="76"/>
      <c r="DJ23" s="76"/>
      <c r="DK23" s="76"/>
      <c r="DL23" s="76"/>
      <c r="DM23" s="76"/>
      <c r="DN23" s="76"/>
      <c r="DO23" s="76"/>
      <c r="DP23" s="76"/>
      <c r="DQ23" s="76"/>
      <c r="DR23" s="76"/>
      <c r="DS23" s="76"/>
      <c r="DT23" s="76"/>
      <c r="DU23" s="76"/>
      <c r="DV23" s="76"/>
      <c r="DW23" s="76"/>
      <c r="DX23" s="76"/>
      <c r="DY23" s="76"/>
      <c r="DZ23" s="76"/>
      <c r="EA23" s="76"/>
      <c r="EB23" s="76"/>
      <c r="EC23" s="76"/>
      <c r="ED23" s="76"/>
      <c r="EE23" s="76"/>
      <c r="EF23" s="76"/>
      <c r="EG23" s="76"/>
      <c r="EH23" s="76"/>
      <c r="EI23" s="76"/>
      <c r="EJ23" s="76"/>
      <c r="EK23" s="76"/>
      <c r="EL23" s="76"/>
      <c r="EM23" s="76"/>
      <c r="EN23" s="76"/>
      <c r="EO23" s="76"/>
      <c r="EP23" s="76"/>
      <c r="EQ23" s="76"/>
      <c r="ER23" s="76"/>
      <c r="ES23" s="76"/>
      <c r="ET23" s="76"/>
      <c r="EU23" s="76"/>
      <c r="EV23" s="76"/>
      <c r="EW23" s="76"/>
      <c r="EX23" s="76"/>
      <c r="EY23" s="76"/>
      <c r="EZ23" s="76"/>
      <c r="FA23" s="76"/>
      <c r="FB23" s="76"/>
      <c r="FC23" s="76"/>
      <c r="FD23" s="76"/>
      <c r="FE23" s="76"/>
      <c r="FF23" s="76"/>
      <c r="FG23" s="76"/>
      <c r="FH23" s="76"/>
      <c r="FI23" s="76"/>
      <c r="FJ23" s="76"/>
      <c r="FK23" s="76"/>
      <c r="FL23" s="76"/>
      <c r="FM23" s="76"/>
      <c r="FN23" s="76"/>
      <c r="FO23" s="76"/>
      <c r="FP23" s="76"/>
      <c r="FQ23" s="76"/>
      <c r="FR23" s="76"/>
      <c r="FS23" s="76"/>
      <c r="FT23" s="76"/>
      <c r="FU23" s="76"/>
      <c r="FV23" s="76"/>
      <c r="FW23" s="76"/>
      <c r="FX23" s="76"/>
      <c r="FY23" s="76"/>
      <c r="FZ23" s="76"/>
      <c r="GA23" s="76"/>
      <c r="GB23" s="76"/>
      <c r="GC23" s="76"/>
      <c r="GD23" s="76"/>
      <c r="GE23" s="76"/>
      <c r="GF23" s="76"/>
      <c r="GG23" s="76"/>
      <c r="GH23" s="76"/>
      <c r="GI23" s="76"/>
      <c r="GJ23" s="76"/>
      <c r="GK23" s="76"/>
      <c r="GL23" s="76"/>
      <c r="GM23" s="76"/>
      <c r="GN23" s="76"/>
      <c r="GO23" s="76"/>
      <c r="GP23" s="76"/>
      <c r="GQ23" s="76"/>
      <c r="GR23" s="76"/>
      <c r="GS23" s="76"/>
      <c r="GT23" s="76"/>
      <c r="GU23" s="76"/>
      <c r="GV23" s="76"/>
      <c r="GW23" s="76"/>
      <c r="GX23" s="76"/>
      <c r="GY23" s="76"/>
      <c r="GZ23" s="76"/>
      <c r="HA23" s="76"/>
      <c r="HB23" s="76"/>
      <c r="HC23" s="76"/>
      <c r="HD23" s="76"/>
      <c r="HE23" s="76"/>
      <c r="HF23" s="76"/>
      <c r="HG23" s="76"/>
      <c r="HH23" s="76"/>
      <c r="HI23" s="76"/>
      <c r="HJ23" s="76"/>
      <c r="HK23" s="76"/>
      <c r="HL23" s="76"/>
      <c r="HM23" s="76"/>
      <c r="HN23" s="76"/>
      <c r="HO23" s="76"/>
      <c r="HP23" s="76"/>
      <c r="HQ23" s="76"/>
      <c r="HR23" s="76"/>
      <c r="HS23" s="76"/>
      <c r="HT23" s="76"/>
      <c r="HU23" s="76"/>
      <c r="HV23" s="76"/>
      <c r="HW23" s="76"/>
      <c r="HX23" s="76"/>
      <c r="HY23" s="76"/>
      <c r="HZ23" s="76"/>
      <c r="IA23" s="76"/>
      <c r="IB23" s="76"/>
      <c r="IC23" s="76"/>
      <c r="ID23" s="76"/>
      <c r="IE23" s="76"/>
      <c r="IF23" s="76"/>
      <c r="IG23" s="76"/>
      <c r="IH23" s="76"/>
      <c r="II23" s="76"/>
      <c r="IJ23" s="76"/>
      <c r="IK23" s="76"/>
      <c r="IL23" s="76"/>
      <c r="IM23" s="76"/>
      <c r="IN23" s="76"/>
      <c r="IO23" s="76"/>
      <c r="IP23" s="76"/>
      <c r="IQ23" s="76"/>
      <c r="IR23" s="76"/>
      <c r="IS23" s="76"/>
      <c r="IT23" s="76"/>
      <c r="IU23" s="77"/>
    </row>
    <row r="24" spans="1:255" ht="27.75" customHeight="1">
      <c r="A24" s="169" t="s">
        <v>86</v>
      </c>
      <c r="B24" s="83">
        <v>3290.5249999999996</v>
      </c>
    </row>
  </sheetData>
  <mergeCells count="1">
    <mergeCell ref="A2:B2"/>
  </mergeCells>
  <phoneticPr fontId="50" type="noConversion"/>
  <pageMargins left="0.9" right="0.2" top="1" bottom="1" header="0.51" footer="0.51"/>
  <pageSetup paperSize="9" firstPageNumber="42" orientation="portrait" useFirstPageNumber="1"/>
  <headerFooter scaleWithDoc="0"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/>
  </sheetPr>
  <dimension ref="A1:BJ33"/>
  <sheetViews>
    <sheetView workbookViewId="0">
      <selection activeCell="M8" sqref="M8"/>
    </sheetView>
  </sheetViews>
  <sheetFormatPr defaultColWidth="10" defaultRowHeight="14.25"/>
  <cols>
    <col min="1" max="1" width="29.5" customWidth="1"/>
    <col min="2" max="2" width="9.75" customWidth="1"/>
    <col min="3" max="62" width="11.25" customWidth="1"/>
    <col min="63" max="64" width="9.75" customWidth="1"/>
  </cols>
  <sheetData>
    <row r="1" spans="1:62" ht="47.45" customHeight="1">
      <c r="A1" s="260" t="s">
        <v>1407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0"/>
      <c r="AB1" s="260"/>
      <c r="AC1" s="260"/>
      <c r="AD1" s="260"/>
      <c r="AE1" s="260"/>
      <c r="AF1" s="260"/>
      <c r="AG1" s="260"/>
      <c r="AH1" s="260"/>
      <c r="AI1" s="260"/>
      <c r="AJ1" s="260"/>
      <c r="AK1" s="260"/>
      <c r="AL1" s="260"/>
      <c r="AM1" s="260"/>
      <c r="AN1" s="260"/>
      <c r="AO1" s="260"/>
      <c r="AP1" s="260"/>
      <c r="AQ1" s="260"/>
      <c r="AR1" s="260"/>
      <c r="AS1" s="260"/>
      <c r="AT1" s="260"/>
      <c r="AU1" s="260"/>
      <c r="AV1" s="260"/>
      <c r="AW1" s="260"/>
      <c r="AX1" s="260"/>
      <c r="AY1" s="260"/>
      <c r="AZ1" s="260"/>
      <c r="BA1" s="260"/>
      <c r="BB1" s="260"/>
      <c r="BC1" s="260"/>
      <c r="BD1" s="260"/>
      <c r="BE1" s="260"/>
      <c r="BF1" s="260"/>
      <c r="BG1" s="260"/>
      <c r="BH1" s="260"/>
      <c r="BI1" s="260"/>
      <c r="BJ1" s="260"/>
    </row>
    <row r="2" spans="1:62" ht="42.2" customHeight="1">
      <c r="A2" s="261" t="s">
        <v>35</v>
      </c>
      <c r="B2" s="262" t="s">
        <v>1317</v>
      </c>
      <c r="C2" s="262" t="s">
        <v>1318</v>
      </c>
      <c r="D2" s="262" t="s">
        <v>1319</v>
      </c>
      <c r="E2" s="262" t="s">
        <v>1320</v>
      </c>
      <c r="F2" s="262" t="s">
        <v>1321</v>
      </c>
      <c r="G2" s="262" t="s">
        <v>1322</v>
      </c>
      <c r="H2" s="262" t="s">
        <v>1323</v>
      </c>
      <c r="I2" s="262" t="s">
        <v>1324</v>
      </c>
      <c r="J2" s="262" t="s">
        <v>1325</v>
      </c>
      <c r="K2" s="262" t="s">
        <v>1326</v>
      </c>
      <c r="L2" s="262" t="s">
        <v>1327</v>
      </c>
      <c r="M2" s="262" t="s">
        <v>1328</v>
      </c>
      <c r="N2" s="262" t="s">
        <v>1329</v>
      </c>
      <c r="O2" s="262" t="s">
        <v>1330</v>
      </c>
      <c r="P2" s="262" t="s">
        <v>1331</v>
      </c>
      <c r="Q2" s="262" t="s">
        <v>1332</v>
      </c>
      <c r="R2" s="262" t="s">
        <v>1333</v>
      </c>
      <c r="S2" s="262" t="s">
        <v>1334</v>
      </c>
      <c r="T2" s="262" t="s">
        <v>1335</v>
      </c>
      <c r="U2" s="262" t="s">
        <v>1336</v>
      </c>
      <c r="V2" s="262" t="s">
        <v>1337</v>
      </c>
      <c r="W2" s="262" t="s">
        <v>1338</v>
      </c>
      <c r="X2" s="262" t="s">
        <v>1339</v>
      </c>
      <c r="Y2" s="262" t="s">
        <v>1340</v>
      </c>
      <c r="Z2" s="262" t="s">
        <v>1341</v>
      </c>
      <c r="AA2" s="262" t="s">
        <v>1342</v>
      </c>
      <c r="AB2" s="262" t="s">
        <v>1343</v>
      </c>
      <c r="AC2" s="262" t="s">
        <v>1344</v>
      </c>
      <c r="AD2" s="262" t="s">
        <v>1345</v>
      </c>
      <c r="AE2" s="262" t="s">
        <v>1346</v>
      </c>
      <c r="AF2" s="262" t="s">
        <v>1347</v>
      </c>
      <c r="AG2" s="262" t="s">
        <v>1348</v>
      </c>
      <c r="AH2" s="262" t="s">
        <v>1349</v>
      </c>
      <c r="AI2" s="262" t="s">
        <v>1350</v>
      </c>
      <c r="AJ2" s="262" t="s">
        <v>1351</v>
      </c>
      <c r="AK2" s="262" t="s">
        <v>1352</v>
      </c>
      <c r="AL2" s="262" t="s">
        <v>1353</v>
      </c>
      <c r="AM2" s="262" t="s">
        <v>1354</v>
      </c>
      <c r="AN2" s="262" t="s">
        <v>1355</v>
      </c>
      <c r="AO2" s="262" t="s">
        <v>1356</v>
      </c>
      <c r="AP2" s="262" t="s">
        <v>1357</v>
      </c>
      <c r="AQ2" s="262" t="s">
        <v>1358</v>
      </c>
      <c r="AR2" s="262" t="s">
        <v>1359</v>
      </c>
      <c r="AS2" s="262" t="s">
        <v>1360</v>
      </c>
      <c r="AT2" s="262" t="s">
        <v>1361</v>
      </c>
      <c r="AU2" s="262" t="s">
        <v>1362</v>
      </c>
      <c r="AV2" s="262" t="s">
        <v>1363</v>
      </c>
      <c r="AW2" s="262" t="s">
        <v>1364</v>
      </c>
      <c r="AX2" s="262" t="s">
        <v>1365</v>
      </c>
      <c r="AY2" s="262" t="s">
        <v>1366</v>
      </c>
      <c r="AZ2" s="262" t="s">
        <v>1367</v>
      </c>
      <c r="BA2" s="262" t="s">
        <v>1368</v>
      </c>
      <c r="BB2" s="262" t="s">
        <v>1369</v>
      </c>
      <c r="BC2" s="262" t="s">
        <v>1370</v>
      </c>
      <c r="BD2" s="262" t="s">
        <v>1371</v>
      </c>
      <c r="BE2" s="262" t="s">
        <v>1372</v>
      </c>
      <c r="BF2" s="262" t="s">
        <v>1373</v>
      </c>
      <c r="BG2" s="262" t="s">
        <v>1374</v>
      </c>
      <c r="BH2" s="262" t="s">
        <v>1375</v>
      </c>
      <c r="BI2" s="262" t="s">
        <v>1376</v>
      </c>
      <c r="BJ2" s="262" t="s">
        <v>86</v>
      </c>
    </row>
    <row r="3" spans="1:62" ht="41.45" customHeight="1">
      <c r="A3" s="263" t="s">
        <v>1041</v>
      </c>
      <c r="B3" s="263">
        <v>298073.82640000002</v>
      </c>
      <c r="C3" s="263">
        <v>60404.443200000002</v>
      </c>
      <c r="D3" s="263">
        <v>19103.740000000002</v>
      </c>
      <c r="E3" s="263">
        <v>22218.45</v>
      </c>
      <c r="F3" s="263">
        <v>63.36</v>
      </c>
      <c r="G3" s="263">
        <v>23522.562000000002</v>
      </c>
      <c r="H3" s="263">
        <v>17108.32</v>
      </c>
      <c r="I3" s="263">
        <v>9810.2970999999998</v>
      </c>
      <c r="J3" s="263">
        <v>2044.73</v>
      </c>
      <c r="K3" s="263">
        <v>2716.1397000000002</v>
      </c>
      <c r="L3" s="263">
        <v>14196.516</v>
      </c>
      <c r="M3" s="263">
        <v>10</v>
      </c>
      <c r="N3" s="263">
        <v>1055.72</v>
      </c>
      <c r="O3" s="263">
        <v>6202.3557000000001</v>
      </c>
      <c r="P3" s="263">
        <v>2284.4232000000002</v>
      </c>
      <c r="Q3" s="263">
        <v>471.3</v>
      </c>
      <c r="R3" s="263">
        <v>13.31</v>
      </c>
      <c r="S3" s="263">
        <v>914.81129999999996</v>
      </c>
      <c r="T3" s="263">
        <v>2977.1754000000001</v>
      </c>
      <c r="U3" s="263">
        <v>1390.3756000000001</v>
      </c>
      <c r="V3" s="263">
        <v>8.01</v>
      </c>
      <c r="W3" s="263">
        <v>4012.0634</v>
      </c>
      <c r="X3" s="263">
        <v>5352.4724999999999</v>
      </c>
      <c r="Y3" s="263">
        <v>43.4</v>
      </c>
      <c r="Z3" s="263">
        <v>5727.6186989999997</v>
      </c>
      <c r="AA3" s="263">
        <v>1297.2760000000001</v>
      </c>
      <c r="AB3" s="263">
        <v>937.79</v>
      </c>
      <c r="AC3" s="263">
        <v>1632.5934999999999</v>
      </c>
      <c r="AD3" s="263">
        <v>1444.2900999999999</v>
      </c>
      <c r="AE3" s="263">
        <v>2451.7428</v>
      </c>
      <c r="AF3" s="263">
        <v>315</v>
      </c>
      <c r="AG3" s="263">
        <v>97</v>
      </c>
      <c r="AH3" s="263">
        <v>12208.79</v>
      </c>
      <c r="AI3" s="263">
        <v>5919.78</v>
      </c>
      <c r="AJ3" s="263">
        <v>1936.2260000000001</v>
      </c>
      <c r="AK3" s="263">
        <v>2925.9960000000001</v>
      </c>
      <c r="AL3" s="263">
        <v>3714.39</v>
      </c>
      <c r="AM3" s="263">
        <v>5540.0739999999996</v>
      </c>
      <c r="AN3" s="263">
        <v>487.13</v>
      </c>
      <c r="AO3" s="263">
        <v>35236.759201000001</v>
      </c>
      <c r="AP3" s="263">
        <v>683.54</v>
      </c>
      <c r="AQ3" s="263">
        <v>111.4</v>
      </c>
      <c r="AR3" s="263">
        <v>740.89</v>
      </c>
      <c r="AS3" s="263">
        <v>270.2</v>
      </c>
      <c r="AT3" s="263">
        <v>430</v>
      </c>
      <c r="AU3" s="263">
        <v>45</v>
      </c>
      <c r="AV3" s="263"/>
      <c r="AW3" s="263">
        <v>3882.47</v>
      </c>
      <c r="AX3" s="263">
        <v>1314</v>
      </c>
      <c r="AY3" s="263">
        <v>200</v>
      </c>
      <c r="AZ3" s="263">
        <v>1421.44</v>
      </c>
      <c r="BA3" s="263">
        <v>3000.9749999999999</v>
      </c>
      <c r="BB3" s="263">
        <v>3905</v>
      </c>
      <c r="BC3" s="263">
        <v>400</v>
      </c>
      <c r="BD3" s="263">
        <v>950</v>
      </c>
      <c r="BE3" s="263">
        <v>714.84</v>
      </c>
      <c r="BF3" s="263">
        <v>180</v>
      </c>
      <c r="BG3" s="263">
        <v>688.84</v>
      </c>
      <c r="BH3" s="263">
        <v>60</v>
      </c>
      <c r="BI3" s="263">
        <v>177</v>
      </c>
      <c r="BJ3" s="263">
        <v>1101.8</v>
      </c>
    </row>
    <row r="4" spans="1:62" ht="26.1" customHeight="1">
      <c r="A4" s="264" t="s">
        <v>1377</v>
      </c>
      <c r="B4" s="265">
        <v>52006.74</v>
      </c>
      <c r="C4" s="266">
        <v>11345.23</v>
      </c>
      <c r="D4" s="266">
        <v>6239.78</v>
      </c>
      <c r="E4" s="266">
        <v>5122.55</v>
      </c>
      <c r="F4" s="266">
        <v>63.36</v>
      </c>
      <c r="G4" s="266">
        <v>1510.32</v>
      </c>
      <c r="H4" s="266">
        <v>10.3</v>
      </c>
      <c r="I4" s="266">
        <v>6.51</v>
      </c>
      <c r="J4" s="266"/>
      <c r="K4" s="266">
        <v>1.94</v>
      </c>
      <c r="L4" s="266">
        <v>24.76</v>
      </c>
      <c r="M4" s="266"/>
      <c r="N4" s="266">
        <v>22.8</v>
      </c>
      <c r="O4" s="266">
        <v>2090.14</v>
      </c>
      <c r="P4" s="266">
        <v>621.25</v>
      </c>
      <c r="Q4" s="266">
        <v>232.5</v>
      </c>
      <c r="R4" s="266">
        <v>1.5</v>
      </c>
      <c r="S4" s="266">
        <v>118.99</v>
      </c>
      <c r="T4" s="266">
        <v>554.01</v>
      </c>
      <c r="U4" s="266">
        <v>301.02</v>
      </c>
      <c r="V4" s="266"/>
      <c r="W4" s="266">
        <v>1254.5444</v>
      </c>
      <c r="X4" s="266">
        <v>1374.13</v>
      </c>
      <c r="Y4" s="266">
        <v>35.4</v>
      </c>
      <c r="Z4" s="266">
        <v>556.92999999999995</v>
      </c>
      <c r="AA4" s="266">
        <v>408</v>
      </c>
      <c r="AB4" s="266">
        <v>477.2</v>
      </c>
      <c r="AC4" s="266">
        <v>488.47</v>
      </c>
      <c r="AD4" s="266">
        <v>572.75</v>
      </c>
      <c r="AE4" s="266">
        <v>175.5</v>
      </c>
      <c r="AF4" s="266"/>
      <c r="AG4" s="266"/>
      <c r="AH4" s="266">
        <v>1438.52</v>
      </c>
      <c r="AI4" s="266">
        <v>2369.2199999999998</v>
      </c>
      <c r="AJ4" s="266">
        <v>207.23</v>
      </c>
      <c r="AK4" s="266">
        <v>510.93</v>
      </c>
      <c r="AL4" s="266">
        <v>1208.5999999999999</v>
      </c>
      <c r="AM4" s="266">
        <v>1917.42</v>
      </c>
      <c r="AN4" s="266">
        <v>18.2</v>
      </c>
      <c r="AO4" s="266">
        <v>9001.3356000000003</v>
      </c>
      <c r="AP4" s="266"/>
      <c r="AQ4" s="266"/>
      <c r="AR4" s="266">
        <v>96.69</v>
      </c>
      <c r="AS4" s="266">
        <v>28.2</v>
      </c>
      <c r="AT4" s="266">
        <v>100</v>
      </c>
      <c r="AU4" s="266"/>
      <c r="AV4" s="266"/>
      <c r="AW4" s="266">
        <v>113.66</v>
      </c>
      <c r="AX4" s="266">
        <v>64</v>
      </c>
      <c r="AY4" s="266"/>
      <c r="AZ4" s="266">
        <v>525.19000000000005</v>
      </c>
      <c r="BA4" s="266">
        <v>5</v>
      </c>
      <c r="BB4" s="266"/>
      <c r="BC4" s="266"/>
      <c r="BD4" s="266">
        <v>120</v>
      </c>
      <c r="BE4" s="266">
        <v>234.86</v>
      </c>
      <c r="BF4" s="266"/>
      <c r="BG4" s="266"/>
      <c r="BH4" s="266"/>
      <c r="BI4" s="266">
        <v>87</v>
      </c>
      <c r="BJ4" s="266">
        <v>350.8</v>
      </c>
    </row>
    <row r="5" spans="1:62" ht="26.1" customHeight="1">
      <c r="A5" s="264" t="s">
        <v>1378</v>
      </c>
      <c r="B5" s="265">
        <v>25</v>
      </c>
      <c r="C5" s="266"/>
      <c r="D5" s="266"/>
      <c r="E5" s="266"/>
      <c r="F5" s="266"/>
      <c r="G5" s="266"/>
      <c r="H5" s="266"/>
      <c r="I5" s="266"/>
      <c r="J5" s="266"/>
      <c r="K5" s="266"/>
      <c r="L5" s="266"/>
      <c r="M5" s="266"/>
      <c r="N5" s="266"/>
      <c r="O5" s="266">
        <v>3.6</v>
      </c>
      <c r="P5" s="266">
        <v>0.4</v>
      </c>
      <c r="Q5" s="266"/>
      <c r="R5" s="266"/>
      <c r="S5" s="266"/>
      <c r="T5" s="266"/>
      <c r="U5" s="266">
        <v>0.2</v>
      </c>
      <c r="V5" s="266"/>
      <c r="W5" s="266"/>
      <c r="X5" s="266">
        <v>2.6</v>
      </c>
      <c r="Y5" s="266"/>
      <c r="Z5" s="266">
        <v>2</v>
      </c>
      <c r="AA5" s="266"/>
      <c r="AB5" s="266">
        <v>2.6</v>
      </c>
      <c r="AC5" s="266">
        <v>2.6</v>
      </c>
      <c r="AD5" s="266">
        <v>2.6</v>
      </c>
      <c r="AE5" s="266"/>
      <c r="AF5" s="266"/>
      <c r="AG5" s="266"/>
      <c r="AH5" s="266"/>
      <c r="AI5" s="266"/>
      <c r="AJ5" s="266"/>
      <c r="AK5" s="266"/>
      <c r="AL5" s="266"/>
      <c r="AM5" s="266">
        <v>4</v>
      </c>
      <c r="AN5" s="266"/>
      <c r="AO5" s="266">
        <v>2.8</v>
      </c>
      <c r="AP5" s="266"/>
      <c r="AQ5" s="266"/>
      <c r="AR5" s="266"/>
      <c r="AS5" s="266"/>
      <c r="AT5" s="266"/>
      <c r="AU5" s="266"/>
      <c r="AV5" s="266"/>
      <c r="AW5" s="266"/>
      <c r="AX5" s="266"/>
      <c r="AY5" s="266"/>
      <c r="AZ5" s="266">
        <v>1.6</v>
      </c>
      <c r="BA5" s="266"/>
      <c r="BB5" s="266"/>
      <c r="BC5" s="266"/>
      <c r="BD5" s="266"/>
      <c r="BE5" s="266"/>
      <c r="BF5" s="266"/>
      <c r="BG5" s="266"/>
      <c r="BH5" s="266"/>
      <c r="BI5" s="266"/>
      <c r="BJ5" s="266"/>
    </row>
    <row r="6" spans="1:62" ht="26.1" customHeight="1">
      <c r="A6" s="264" t="s">
        <v>1379</v>
      </c>
      <c r="B6" s="265">
        <v>1076.95</v>
      </c>
      <c r="C6" s="266">
        <v>110.56</v>
      </c>
      <c r="D6" s="266"/>
      <c r="E6" s="266">
        <v>59.5</v>
      </c>
      <c r="F6" s="266"/>
      <c r="G6" s="266">
        <v>86.8</v>
      </c>
      <c r="H6" s="266"/>
      <c r="I6" s="266"/>
      <c r="J6" s="266"/>
      <c r="K6" s="266"/>
      <c r="L6" s="266"/>
      <c r="M6" s="266"/>
      <c r="N6" s="266"/>
      <c r="O6" s="266">
        <v>9</v>
      </c>
      <c r="P6" s="266">
        <v>3</v>
      </c>
      <c r="Q6" s="266"/>
      <c r="R6" s="266"/>
      <c r="S6" s="266">
        <v>0.5</v>
      </c>
      <c r="T6" s="266">
        <v>1</v>
      </c>
      <c r="U6" s="266">
        <v>0.5</v>
      </c>
      <c r="V6" s="266"/>
      <c r="W6" s="266">
        <v>2</v>
      </c>
      <c r="X6" s="266">
        <v>8.6</v>
      </c>
      <c r="Y6" s="266"/>
      <c r="Z6" s="266">
        <v>11</v>
      </c>
      <c r="AA6" s="266">
        <v>1</v>
      </c>
      <c r="AB6" s="266">
        <v>2</v>
      </c>
      <c r="AC6" s="266">
        <v>1</v>
      </c>
      <c r="AD6" s="266">
        <v>2</v>
      </c>
      <c r="AE6" s="266"/>
      <c r="AF6" s="266"/>
      <c r="AG6" s="266">
        <v>7</v>
      </c>
      <c r="AH6" s="266">
        <v>2</v>
      </c>
      <c r="AI6" s="266"/>
      <c r="AJ6" s="266">
        <v>2.21</v>
      </c>
      <c r="AK6" s="266">
        <v>4.17</v>
      </c>
      <c r="AL6" s="266"/>
      <c r="AM6" s="266">
        <v>6</v>
      </c>
      <c r="AN6" s="266"/>
      <c r="AO6" s="266">
        <v>756</v>
      </c>
      <c r="AP6" s="266"/>
      <c r="AQ6" s="266"/>
      <c r="AR6" s="266"/>
      <c r="AS6" s="266"/>
      <c r="AT6" s="266"/>
      <c r="AU6" s="266"/>
      <c r="AV6" s="266"/>
      <c r="AW6" s="266">
        <v>1.1100000000000001</v>
      </c>
      <c r="AX6" s="266"/>
      <c r="AY6" s="266"/>
      <c r="AZ6" s="266"/>
      <c r="BA6" s="266"/>
      <c r="BB6" s="266"/>
      <c r="BC6" s="266"/>
      <c r="BD6" s="266"/>
      <c r="BE6" s="266"/>
      <c r="BF6" s="266"/>
      <c r="BG6" s="266"/>
      <c r="BH6" s="266"/>
      <c r="BI6" s="266"/>
      <c r="BJ6" s="266"/>
    </row>
    <row r="7" spans="1:62" ht="26.1" customHeight="1">
      <c r="A7" s="264" t="s">
        <v>1380</v>
      </c>
      <c r="B7" s="265">
        <v>65331.08</v>
      </c>
      <c r="C7" s="266">
        <v>6483.14</v>
      </c>
      <c r="D7" s="266">
        <v>8572.1</v>
      </c>
      <c r="E7" s="266">
        <v>3240.76</v>
      </c>
      <c r="F7" s="266"/>
      <c r="G7" s="266">
        <v>39.68</v>
      </c>
      <c r="H7" s="266"/>
      <c r="I7" s="266"/>
      <c r="J7" s="266"/>
      <c r="K7" s="266"/>
      <c r="L7" s="266"/>
      <c r="M7" s="266"/>
      <c r="N7" s="266"/>
      <c r="O7" s="266">
        <v>1198.8399999999999</v>
      </c>
      <c r="P7" s="266">
        <v>551.99</v>
      </c>
      <c r="Q7" s="266">
        <v>43</v>
      </c>
      <c r="R7" s="266"/>
      <c r="S7" s="266">
        <v>195.4</v>
      </c>
      <c r="T7" s="266">
        <v>1037.95</v>
      </c>
      <c r="U7" s="266">
        <v>666.2</v>
      </c>
      <c r="V7" s="266"/>
      <c r="W7" s="266">
        <v>851</v>
      </c>
      <c r="X7" s="266">
        <v>2101.5</v>
      </c>
      <c r="Y7" s="266"/>
      <c r="Z7" s="266">
        <v>2135.8000000000002</v>
      </c>
      <c r="AA7" s="266">
        <v>649</v>
      </c>
      <c r="AB7" s="266">
        <v>76.5</v>
      </c>
      <c r="AC7" s="266">
        <v>157.5</v>
      </c>
      <c r="AD7" s="266">
        <v>176.84</v>
      </c>
      <c r="AE7" s="266">
        <v>516</v>
      </c>
      <c r="AF7" s="266">
        <v>300</v>
      </c>
      <c r="AG7" s="266">
        <v>50</v>
      </c>
      <c r="AH7" s="266">
        <v>8549</v>
      </c>
      <c r="AI7" s="266">
        <v>720</v>
      </c>
      <c r="AJ7" s="266">
        <v>620.73</v>
      </c>
      <c r="AK7" s="266">
        <v>417.87</v>
      </c>
      <c r="AL7" s="266">
        <v>1181.3</v>
      </c>
      <c r="AM7" s="266">
        <v>1545.07</v>
      </c>
      <c r="AN7" s="266"/>
      <c r="AO7" s="266">
        <v>15315.07</v>
      </c>
      <c r="AP7" s="266"/>
      <c r="AQ7" s="266"/>
      <c r="AR7" s="266"/>
      <c r="AS7" s="266">
        <v>162</v>
      </c>
      <c r="AT7" s="266"/>
      <c r="AU7" s="266"/>
      <c r="AV7" s="266"/>
      <c r="AW7" s="266">
        <v>64.84</v>
      </c>
      <c r="AX7" s="266">
        <v>950</v>
      </c>
      <c r="AY7" s="266"/>
      <c r="AZ7" s="266">
        <v>510</v>
      </c>
      <c r="BA7" s="266">
        <v>1982</v>
      </c>
      <c r="BB7" s="266">
        <v>2620</v>
      </c>
      <c r="BC7" s="266">
        <v>400</v>
      </c>
      <c r="BD7" s="266">
        <v>830</v>
      </c>
      <c r="BE7" s="266">
        <v>400</v>
      </c>
      <c r="BF7" s="266"/>
      <c r="BG7" s="266"/>
      <c r="BH7" s="266"/>
      <c r="BI7" s="266"/>
      <c r="BJ7" s="266">
        <v>20</v>
      </c>
    </row>
    <row r="8" spans="1:62" ht="26.1" customHeight="1">
      <c r="A8" s="264" t="s">
        <v>1381</v>
      </c>
      <c r="B8" s="265">
        <v>51198.867200000001</v>
      </c>
      <c r="C8" s="266">
        <v>21024.36</v>
      </c>
      <c r="D8" s="266">
        <v>172.1</v>
      </c>
      <c r="E8" s="266">
        <v>4877.25</v>
      </c>
      <c r="F8" s="266"/>
      <c r="G8" s="266">
        <v>12227.76</v>
      </c>
      <c r="H8" s="266"/>
      <c r="I8" s="266"/>
      <c r="J8" s="266"/>
      <c r="K8" s="266"/>
      <c r="L8" s="266"/>
      <c r="M8" s="266"/>
      <c r="N8" s="266"/>
      <c r="O8" s="266">
        <v>590.00570000000005</v>
      </c>
      <c r="P8" s="266">
        <v>316.62380000000002</v>
      </c>
      <c r="Q8" s="266">
        <v>13</v>
      </c>
      <c r="R8" s="266"/>
      <c r="S8" s="266">
        <v>346.68060000000003</v>
      </c>
      <c r="T8" s="266">
        <v>565.11360000000002</v>
      </c>
      <c r="U8" s="266">
        <v>90.625600000000006</v>
      </c>
      <c r="V8" s="266">
        <v>5</v>
      </c>
      <c r="W8" s="266">
        <v>905.5</v>
      </c>
      <c r="X8" s="266">
        <v>300.79250000000002</v>
      </c>
      <c r="Y8" s="266"/>
      <c r="Z8" s="266">
        <v>816.46900000000005</v>
      </c>
      <c r="AA8" s="266">
        <v>5</v>
      </c>
      <c r="AB8" s="266">
        <v>30.8</v>
      </c>
      <c r="AC8" s="266">
        <v>322.44349999999997</v>
      </c>
      <c r="AD8" s="266">
        <v>61.580100000000002</v>
      </c>
      <c r="AE8" s="266">
        <v>576.14279999999997</v>
      </c>
      <c r="AF8" s="266"/>
      <c r="AG8" s="266">
        <v>7</v>
      </c>
      <c r="AH8" s="266">
        <v>806.57</v>
      </c>
      <c r="AI8" s="266">
        <v>760</v>
      </c>
      <c r="AJ8" s="266">
        <v>402.71</v>
      </c>
      <c r="AK8" s="266">
        <v>826.83</v>
      </c>
      <c r="AL8" s="266">
        <v>50</v>
      </c>
      <c r="AM8" s="266">
        <v>110.15</v>
      </c>
      <c r="AN8" s="266">
        <v>1.6</v>
      </c>
      <c r="AO8" s="266">
        <v>3418.54</v>
      </c>
      <c r="AP8" s="266"/>
      <c r="AQ8" s="266"/>
      <c r="AR8" s="266">
        <v>136.44999999999999</v>
      </c>
      <c r="AS8" s="266"/>
      <c r="AT8" s="266"/>
      <c r="AU8" s="266"/>
      <c r="AV8" s="266"/>
      <c r="AW8" s="266">
        <v>291.77</v>
      </c>
      <c r="AX8" s="266"/>
      <c r="AY8" s="266"/>
      <c r="AZ8" s="266"/>
      <c r="BA8" s="266"/>
      <c r="BB8" s="266">
        <v>1140</v>
      </c>
      <c r="BC8" s="266"/>
      <c r="BD8" s="266"/>
      <c r="BE8" s="266"/>
      <c r="BF8" s="266"/>
      <c r="BG8" s="266"/>
      <c r="BH8" s="266"/>
      <c r="BI8" s="266"/>
      <c r="BJ8" s="266"/>
    </row>
    <row r="9" spans="1:62" ht="26.1" customHeight="1">
      <c r="A9" s="264" t="s">
        <v>1382</v>
      </c>
      <c r="B9" s="265">
        <v>1104.5160000000001</v>
      </c>
      <c r="C9" s="266">
        <v>229.65</v>
      </c>
      <c r="D9" s="266">
        <v>81.290000000000006</v>
      </c>
      <c r="E9" s="266">
        <v>78.95</v>
      </c>
      <c r="F9" s="266"/>
      <c r="G9" s="266">
        <v>57.04</v>
      </c>
      <c r="H9" s="266"/>
      <c r="I9" s="266"/>
      <c r="J9" s="266"/>
      <c r="K9" s="266"/>
      <c r="L9" s="266"/>
      <c r="M9" s="266"/>
      <c r="N9" s="266"/>
      <c r="O9" s="266">
        <v>65.650000000000006</v>
      </c>
      <c r="P9" s="266">
        <v>39</v>
      </c>
      <c r="Q9" s="266">
        <v>1.5</v>
      </c>
      <c r="R9" s="266">
        <v>0.5</v>
      </c>
      <c r="S9" s="266">
        <v>3.56</v>
      </c>
      <c r="T9" s="266">
        <v>8</v>
      </c>
      <c r="U9" s="266">
        <v>22.55</v>
      </c>
      <c r="V9" s="266"/>
      <c r="W9" s="266">
        <v>0.3</v>
      </c>
      <c r="X9" s="266">
        <v>44</v>
      </c>
      <c r="Y9" s="266"/>
      <c r="Z9" s="266">
        <v>37.299999999999997</v>
      </c>
      <c r="AA9" s="266">
        <v>10.076000000000001</v>
      </c>
      <c r="AB9" s="266">
        <v>21.5</v>
      </c>
      <c r="AC9" s="266">
        <v>10.5</v>
      </c>
      <c r="AD9" s="266">
        <v>11.5</v>
      </c>
      <c r="AE9" s="266"/>
      <c r="AF9" s="266"/>
      <c r="AG9" s="266"/>
      <c r="AH9" s="266">
        <v>47</v>
      </c>
      <c r="AI9" s="266">
        <v>140.5</v>
      </c>
      <c r="AJ9" s="266">
        <v>3.91</v>
      </c>
      <c r="AK9" s="266">
        <v>12.83</v>
      </c>
      <c r="AL9" s="266">
        <v>16</v>
      </c>
      <c r="AM9" s="266">
        <v>43.98</v>
      </c>
      <c r="AN9" s="266">
        <v>1.5</v>
      </c>
      <c r="AO9" s="266">
        <v>99.83</v>
      </c>
      <c r="AP9" s="266"/>
      <c r="AQ9" s="266"/>
      <c r="AR9" s="266"/>
      <c r="AS9" s="266"/>
      <c r="AT9" s="266"/>
      <c r="AU9" s="266"/>
      <c r="AV9" s="266"/>
      <c r="AW9" s="266">
        <v>9.3000000000000007</v>
      </c>
      <c r="AX9" s="266"/>
      <c r="AY9" s="266"/>
      <c r="AZ9" s="266">
        <v>6.8</v>
      </c>
      <c r="BA9" s="266"/>
      <c r="BB9" s="266"/>
      <c r="BC9" s="266"/>
      <c r="BD9" s="266"/>
      <c r="BE9" s="266"/>
      <c r="BF9" s="266"/>
      <c r="BG9" s="266"/>
      <c r="BH9" s="266"/>
      <c r="BI9" s="266"/>
      <c r="BJ9" s="266"/>
    </row>
    <row r="10" spans="1:62" ht="26.1" customHeight="1">
      <c r="A10" s="264" t="s">
        <v>1383</v>
      </c>
      <c r="B10" s="265">
        <v>10144.0272</v>
      </c>
      <c r="C10" s="266">
        <v>2691.7172</v>
      </c>
      <c r="D10" s="266">
        <v>296.36</v>
      </c>
      <c r="E10" s="266">
        <v>1072.17</v>
      </c>
      <c r="F10" s="266"/>
      <c r="G10" s="266">
        <v>1192.8800000000001</v>
      </c>
      <c r="H10" s="266">
        <v>154.22999999999999</v>
      </c>
      <c r="I10" s="266">
        <v>100.51</v>
      </c>
      <c r="J10" s="266"/>
      <c r="K10" s="266">
        <v>30.44</v>
      </c>
      <c r="L10" s="266">
        <v>150.76</v>
      </c>
      <c r="M10" s="266"/>
      <c r="N10" s="266">
        <v>166</v>
      </c>
      <c r="O10" s="266">
        <v>198.73</v>
      </c>
      <c r="P10" s="266">
        <v>122.02500000000001</v>
      </c>
      <c r="Q10" s="266">
        <v>46.4</v>
      </c>
      <c r="R10" s="266">
        <v>1.7</v>
      </c>
      <c r="S10" s="266">
        <v>26.34</v>
      </c>
      <c r="T10" s="266">
        <v>153.47</v>
      </c>
      <c r="U10" s="266">
        <v>31.7</v>
      </c>
      <c r="V10" s="266"/>
      <c r="W10" s="266">
        <v>68</v>
      </c>
      <c r="X10" s="266">
        <v>157.38</v>
      </c>
      <c r="Y10" s="266"/>
      <c r="Z10" s="266">
        <v>381.95769899999999</v>
      </c>
      <c r="AA10" s="266">
        <v>25.16</v>
      </c>
      <c r="AB10" s="266">
        <v>47.65</v>
      </c>
      <c r="AC10" s="266">
        <v>94.22</v>
      </c>
      <c r="AD10" s="266">
        <v>110.9</v>
      </c>
      <c r="AE10" s="266">
        <v>41.8</v>
      </c>
      <c r="AF10" s="266"/>
      <c r="AG10" s="266">
        <v>2</v>
      </c>
      <c r="AH10" s="266">
        <v>192.65</v>
      </c>
      <c r="AI10" s="266">
        <v>754.5</v>
      </c>
      <c r="AJ10" s="266">
        <v>72.52</v>
      </c>
      <c r="AK10" s="266">
        <v>124.68</v>
      </c>
      <c r="AL10" s="266">
        <v>148.30000000000001</v>
      </c>
      <c r="AM10" s="266">
        <v>140.12</v>
      </c>
      <c r="AN10" s="266">
        <v>157.5</v>
      </c>
      <c r="AO10" s="266">
        <v>605.82230100000004</v>
      </c>
      <c r="AP10" s="266"/>
      <c r="AQ10" s="266"/>
      <c r="AR10" s="266">
        <v>0.83</v>
      </c>
      <c r="AS10" s="266"/>
      <c r="AT10" s="266"/>
      <c r="AU10" s="266"/>
      <c r="AV10" s="266"/>
      <c r="AW10" s="266">
        <v>81.93</v>
      </c>
      <c r="AX10" s="266"/>
      <c r="AY10" s="266"/>
      <c r="AZ10" s="266">
        <v>32.700000000000003</v>
      </c>
      <c r="BA10" s="266">
        <v>149.97499999999999</v>
      </c>
      <c r="BB10" s="266"/>
      <c r="BC10" s="266"/>
      <c r="BD10" s="266"/>
      <c r="BE10" s="266"/>
      <c r="BF10" s="266">
        <v>180</v>
      </c>
      <c r="BG10" s="266">
        <v>50</v>
      </c>
      <c r="BH10" s="266"/>
      <c r="BI10" s="266"/>
      <c r="BJ10" s="266">
        <v>88</v>
      </c>
    </row>
    <row r="11" spans="1:62" ht="26.1" customHeight="1">
      <c r="A11" s="264" t="s">
        <v>1384</v>
      </c>
      <c r="B11" s="265">
        <v>29815.777099999999</v>
      </c>
      <c r="C11" s="266">
        <v>1638.51</v>
      </c>
      <c r="D11" s="266">
        <v>624.27</v>
      </c>
      <c r="E11" s="266">
        <v>783.27</v>
      </c>
      <c r="F11" s="266"/>
      <c r="G11" s="266">
        <v>485.83</v>
      </c>
      <c r="H11" s="266">
        <v>16908.89</v>
      </c>
      <c r="I11" s="266"/>
      <c r="J11" s="266"/>
      <c r="K11" s="266">
        <v>1767.5030999999999</v>
      </c>
      <c r="L11" s="266"/>
      <c r="M11" s="266"/>
      <c r="N11" s="266">
        <v>98.8</v>
      </c>
      <c r="O11" s="266">
        <v>257.98</v>
      </c>
      <c r="P11" s="266">
        <v>103.72</v>
      </c>
      <c r="Q11" s="266">
        <v>1.2</v>
      </c>
      <c r="R11" s="266"/>
      <c r="S11" s="266">
        <v>20.8</v>
      </c>
      <c r="T11" s="266">
        <v>73.7</v>
      </c>
      <c r="U11" s="266">
        <v>33.92</v>
      </c>
      <c r="V11" s="266"/>
      <c r="W11" s="266">
        <v>101.22</v>
      </c>
      <c r="X11" s="266">
        <v>102.89</v>
      </c>
      <c r="Y11" s="266">
        <v>4</v>
      </c>
      <c r="Z11" s="266">
        <v>49.2</v>
      </c>
      <c r="AA11" s="266">
        <v>7.84</v>
      </c>
      <c r="AB11" s="266">
        <v>30</v>
      </c>
      <c r="AC11" s="266">
        <v>74.7</v>
      </c>
      <c r="AD11" s="266">
        <v>47.89</v>
      </c>
      <c r="AE11" s="266"/>
      <c r="AF11" s="266"/>
      <c r="AG11" s="266"/>
      <c r="AH11" s="266">
        <v>217</v>
      </c>
      <c r="AI11" s="266">
        <v>54.5</v>
      </c>
      <c r="AJ11" s="266">
        <v>32.79</v>
      </c>
      <c r="AK11" s="266">
        <v>94.46</v>
      </c>
      <c r="AL11" s="266">
        <v>54.7</v>
      </c>
      <c r="AM11" s="266">
        <v>256.30399999999997</v>
      </c>
      <c r="AN11" s="266"/>
      <c r="AO11" s="266">
        <v>1042.93</v>
      </c>
      <c r="AP11" s="266">
        <v>683.54</v>
      </c>
      <c r="AQ11" s="266">
        <v>111.4</v>
      </c>
      <c r="AR11" s="266">
        <v>407.18</v>
      </c>
      <c r="AS11" s="266">
        <v>70</v>
      </c>
      <c r="AT11" s="266">
        <v>330</v>
      </c>
      <c r="AU11" s="266">
        <v>40</v>
      </c>
      <c r="AV11" s="266"/>
      <c r="AW11" s="266">
        <v>3136.84</v>
      </c>
      <c r="AX11" s="266"/>
      <c r="AY11" s="266"/>
      <c r="AZ11" s="266">
        <v>8</v>
      </c>
      <c r="BA11" s="266"/>
      <c r="BB11" s="266"/>
      <c r="BC11" s="266"/>
      <c r="BD11" s="266"/>
      <c r="BE11" s="266"/>
      <c r="BF11" s="266"/>
      <c r="BG11" s="266">
        <v>60</v>
      </c>
      <c r="BH11" s="266"/>
      <c r="BI11" s="266"/>
      <c r="BJ11" s="266"/>
    </row>
    <row r="12" spans="1:62" ht="26.1" customHeight="1">
      <c r="A12" s="264" t="s">
        <v>1385</v>
      </c>
      <c r="B12" s="265"/>
      <c r="C12" s="266"/>
      <c r="D12" s="266"/>
      <c r="E12" s="266"/>
      <c r="F12" s="266"/>
      <c r="G12" s="266"/>
      <c r="H12" s="266"/>
      <c r="I12" s="266"/>
      <c r="J12" s="266"/>
      <c r="K12" s="266"/>
      <c r="L12" s="266"/>
      <c r="M12" s="266"/>
      <c r="N12" s="266"/>
      <c r="O12" s="266"/>
      <c r="P12" s="266"/>
      <c r="Q12" s="266"/>
      <c r="R12" s="266"/>
      <c r="S12" s="266"/>
      <c r="T12" s="266"/>
      <c r="U12" s="266"/>
      <c r="V12" s="266"/>
      <c r="W12" s="266"/>
      <c r="X12" s="266"/>
      <c r="Y12" s="266"/>
      <c r="Z12" s="266"/>
      <c r="AA12" s="266"/>
      <c r="AB12" s="266"/>
      <c r="AC12" s="266"/>
      <c r="AD12" s="266"/>
      <c r="AE12" s="266"/>
      <c r="AF12" s="266"/>
      <c r="AG12" s="266"/>
      <c r="AH12" s="266"/>
      <c r="AI12" s="266"/>
      <c r="AJ12" s="266"/>
      <c r="AK12" s="266"/>
      <c r="AL12" s="266"/>
      <c r="AM12" s="266"/>
      <c r="AN12" s="266"/>
      <c r="AO12" s="266"/>
      <c r="AP12" s="266"/>
      <c r="AQ12" s="266"/>
      <c r="AR12" s="266"/>
      <c r="AS12" s="266"/>
      <c r="AT12" s="266"/>
      <c r="AU12" s="266"/>
      <c r="AV12" s="266"/>
      <c r="AW12" s="266"/>
      <c r="AX12" s="266"/>
      <c r="AY12" s="266"/>
      <c r="AZ12" s="266"/>
      <c r="BA12" s="266"/>
      <c r="BB12" s="266"/>
      <c r="BC12" s="266"/>
      <c r="BD12" s="266"/>
      <c r="BE12" s="266"/>
      <c r="BF12" s="266"/>
      <c r="BG12" s="266"/>
      <c r="BH12" s="266"/>
      <c r="BI12" s="266"/>
      <c r="BJ12" s="266"/>
    </row>
    <row r="13" spans="1:62" ht="26.1" customHeight="1">
      <c r="A13" s="264" t="s">
        <v>1386</v>
      </c>
      <c r="B13" s="265">
        <v>22239.539700000001</v>
      </c>
      <c r="C13" s="266">
        <v>2360.576</v>
      </c>
      <c r="D13" s="266">
        <v>310.27</v>
      </c>
      <c r="E13" s="266">
        <v>985.37</v>
      </c>
      <c r="F13" s="266"/>
      <c r="G13" s="266">
        <v>1584.3520000000001</v>
      </c>
      <c r="H13" s="266"/>
      <c r="I13" s="266">
        <v>9680.1571000000004</v>
      </c>
      <c r="J13" s="266">
        <v>2044.73</v>
      </c>
      <c r="K13" s="266">
        <v>916.25660000000005</v>
      </c>
      <c r="L13" s="266"/>
      <c r="M13" s="266"/>
      <c r="N13" s="266">
        <v>435</v>
      </c>
      <c r="O13" s="266">
        <v>148.19999999999999</v>
      </c>
      <c r="P13" s="266">
        <v>50.4</v>
      </c>
      <c r="Q13" s="266"/>
      <c r="R13" s="266">
        <v>1</v>
      </c>
      <c r="S13" s="266">
        <v>39.200000000000003</v>
      </c>
      <c r="T13" s="266">
        <v>128.30000000000001</v>
      </c>
      <c r="U13" s="266">
        <v>30.06</v>
      </c>
      <c r="V13" s="266"/>
      <c r="W13" s="266">
        <v>80.353999999999999</v>
      </c>
      <c r="X13" s="266">
        <v>162.69999999999999</v>
      </c>
      <c r="Y13" s="266"/>
      <c r="Z13" s="266">
        <v>103.372</v>
      </c>
      <c r="AA13" s="266"/>
      <c r="AB13" s="266">
        <v>27</v>
      </c>
      <c r="AC13" s="266">
        <v>77.5</v>
      </c>
      <c r="AD13" s="266">
        <v>31.8</v>
      </c>
      <c r="AE13" s="266">
        <v>974.3</v>
      </c>
      <c r="AF13" s="266"/>
      <c r="AG13" s="266"/>
      <c r="AH13" s="266">
        <v>213</v>
      </c>
      <c r="AI13" s="266">
        <v>102</v>
      </c>
      <c r="AJ13" s="266">
        <v>51.526000000000003</v>
      </c>
      <c r="AK13" s="266">
        <v>78.926000000000002</v>
      </c>
      <c r="AL13" s="266">
        <v>88.5</v>
      </c>
      <c r="AM13" s="266">
        <v>118.94</v>
      </c>
      <c r="AN13" s="266">
        <v>4.8099999999999996</v>
      </c>
      <c r="AO13" s="266">
        <v>897.18</v>
      </c>
      <c r="AP13" s="266"/>
      <c r="AQ13" s="266"/>
      <c r="AR13" s="266"/>
      <c r="AS13" s="266">
        <v>10</v>
      </c>
      <c r="AT13" s="266"/>
      <c r="AU13" s="266"/>
      <c r="AV13" s="266"/>
      <c r="AW13" s="266">
        <v>45.76</v>
      </c>
      <c r="AX13" s="266"/>
      <c r="AY13" s="266"/>
      <c r="AZ13" s="266"/>
      <c r="BA13" s="266">
        <v>440</v>
      </c>
      <c r="BB13" s="266"/>
      <c r="BC13" s="266"/>
      <c r="BD13" s="266"/>
      <c r="BE13" s="266">
        <v>18</v>
      </c>
      <c r="BF13" s="266"/>
      <c r="BG13" s="266"/>
      <c r="BH13" s="266"/>
      <c r="BI13" s="266"/>
      <c r="BJ13" s="266"/>
    </row>
    <row r="14" spans="1:62" ht="26.1" customHeight="1">
      <c r="A14" s="264" t="s">
        <v>1387</v>
      </c>
      <c r="B14" s="265">
        <v>2086.4499999999998</v>
      </c>
      <c r="C14" s="266">
        <v>579.98</v>
      </c>
      <c r="D14" s="266">
        <v>203.06</v>
      </c>
      <c r="E14" s="266">
        <v>266.05</v>
      </c>
      <c r="F14" s="266"/>
      <c r="G14" s="266">
        <v>151.28</v>
      </c>
      <c r="H14" s="266"/>
      <c r="I14" s="266"/>
      <c r="J14" s="266"/>
      <c r="K14" s="266"/>
      <c r="L14" s="266"/>
      <c r="M14" s="266"/>
      <c r="N14" s="266"/>
      <c r="O14" s="266">
        <v>78.400000000000006</v>
      </c>
      <c r="P14" s="266">
        <v>7.8</v>
      </c>
      <c r="Q14" s="266">
        <v>5.3</v>
      </c>
      <c r="R14" s="266">
        <v>0.4</v>
      </c>
      <c r="S14" s="266">
        <v>1.5</v>
      </c>
      <c r="T14" s="266">
        <v>30</v>
      </c>
      <c r="U14" s="266">
        <v>20.399999999999999</v>
      </c>
      <c r="V14" s="266"/>
      <c r="W14" s="266">
        <v>40</v>
      </c>
      <c r="X14" s="266">
        <v>11.6</v>
      </c>
      <c r="Y14" s="266"/>
      <c r="Z14" s="266">
        <v>7</v>
      </c>
      <c r="AA14" s="266">
        <v>2</v>
      </c>
      <c r="AB14" s="266">
        <v>12.5</v>
      </c>
      <c r="AC14" s="266">
        <v>8.1</v>
      </c>
      <c r="AD14" s="266">
        <v>35.5</v>
      </c>
      <c r="AE14" s="266"/>
      <c r="AF14" s="266"/>
      <c r="AG14" s="266"/>
      <c r="AH14" s="266">
        <v>9</v>
      </c>
      <c r="AI14" s="266">
        <v>36</v>
      </c>
      <c r="AJ14" s="266">
        <v>11.6</v>
      </c>
      <c r="AK14" s="266">
        <v>22.65</v>
      </c>
      <c r="AL14" s="266">
        <v>62</v>
      </c>
      <c r="AM14" s="266">
        <v>124.18</v>
      </c>
      <c r="AN14" s="266">
        <v>1</v>
      </c>
      <c r="AO14" s="266">
        <v>99.35</v>
      </c>
      <c r="AP14" s="266"/>
      <c r="AQ14" s="266"/>
      <c r="AR14" s="266"/>
      <c r="AS14" s="266"/>
      <c r="AT14" s="266"/>
      <c r="AU14" s="266"/>
      <c r="AV14" s="266"/>
      <c r="AW14" s="266">
        <v>5.8</v>
      </c>
      <c r="AX14" s="266"/>
      <c r="AY14" s="266">
        <v>200</v>
      </c>
      <c r="AZ14" s="266"/>
      <c r="BA14" s="266">
        <v>54</v>
      </c>
      <c r="BB14" s="266"/>
      <c r="BC14" s="266"/>
      <c r="BD14" s="266"/>
      <c r="BE14" s="266"/>
      <c r="BF14" s="266"/>
      <c r="BG14" s="266"/>
      <c r="BH14" s="266"/>
      <c r="BI14" s="266"/>
      <c r="BJ14" s="266"/>
    </row>
    <row r="15" spans="1:62" ht="26.1" customHeight="1">
      <c r="A15" s="264" t="s">
        <v>1388</v>
      </c>
      <c r="B15" s="265">
        <v>11528.73</v>
      </c>
      <c r="C15" s="266">
        <v>3586.11</v>
      </c>
      <c r="D15" s="266">
        <v>512.45000000000005</v>
      </c>
      <c r="E15" s="266">
        <v>1450.02</v>
      </c>
      <c r="F15" s="266"/>
      <c r="G15" s="266">
        <v>2001.45</v>
      </c>
      <c r="H15" s="266"/>
      <c r="I15" s="266"/>
      <c r="J15" s="266"/>
      <c r="K15" s="266"/>
      <c r="L15" s="266"/>
      <c r="M15" s="266"/>
      <c r="N15" s="266">
        <v>1.92</v>
      </c>
      <c r="O15" s="266">
        <v>330.76</v>
      </c>
      <c r="P15" s="266">
        <v>50.79</v>
      </c>
      <c r="Q15" s="266">
        <v>51</v>
      </c>
      <c r="R15" s="266">
        <v>5</v>
      </c>
      <c r="S15" s="266">
        <v>61.7</v>
      </c>
      <c r="T15" s="266">
        <v>107.2</v>
      </c>
      <c r="U15" s="266">
        <v>50.05</v>
      </c>
      <c r="V15" s="266">
        <v>3</v>
      </c>
      <c r="W15" s="266">
        <v>303.44</v>
      </c>
      <c r="X15" s="266">
        <v>86.1</v>
      </c>
      <c r="Y15" s="266"/>
      <c r="Z15" s="266">
        <v>849.4</v>
      </c>
      <c r="AA15" s="266">
        <v>14</v>
      </c>
      <c r="AB15" s="266">
        <v>35.299999999999997</v>
      </c>
      <c r="AC15" s="266">
        <v>60.16</v>
      </c>
      <c r="AD15" s="266">
        <v>55.15</v>
      </c>
      <c r="AE15" s="266">
        <v>27</v>
      </c>
      <c r="AF15" s="266"/>
      <c r="AG15" s="266"/>
      <c r="AH15" s="266">
        <v>52.8</v>
      </c>
      <c r="AI15" s="266">
        <v>65.5</v>
      </c>
      <c r="AJ15" s="266">
        <v>324.62</v>
      </c>
      <c r="AK15" s="266">
        <v>284.07</v>
      </c>
      <c r="AL15" s="266">
        <v>116.51</v>
      </c>
      <c r="AM15" s="266">
        <v>202.83</v>
      </c>
      <c r="AN15" s="266">
        <v>290.82</v>
      </c>
      <c r="AO15" s="266">
        <v>360.43</v>
      </c>
      <c r="AP15" s="266"/>
      <c r="AQ15" s="266"/>
      <c r="AR15" s="266">
        <v>17.989999999999998</v>
      </c>
      <c r="AS15" s="266"/>
      <c r="AT15" s="266"/>
      <c r="AU15" s="266"/>
      <c r="AV15" s="266"/>
      <c r="AW15" s="266">
        <v>32.06</v>
      </c>
      <c r="AX15" s="266"/>
      <c r="AY15" s="266"/>
      <c r="AZ15" s="266">
        <v>85.1</v>
      </c>
      <c r="BA15" s="266">
        <v>14</v>
      </c>
      <c r="BB15" s="266"/>
      <c r="BC15" s="266"/>
      <c r="BD15" s="266"/>
      <c r="BE15" s="266">
        <v>12</v>
      </c>
      <c r="BF15" s="266"/>
      <c r="BG15" s="266">
        <v>15</v>
      </c>
      <c r="BH15" s="266"/>
      <c r="BI15" s="266"/>
      <c r="BJ15" s="266">
        <v>13</v>
      </c>
    </row>
    <row r="16" spans="1:62" ht="26.1" customHeight="1">
      <c r="A16" s="264" t="s">
        <v>1389</v>
      </c>
      <c r="B16" s="265">
        <v>13013.64</v>
      </c>
      <c r="C16" s="266">
        <v>4161.42</v>
      </c>
      <c r="D16" s="266">
        <v>710.48</v>
      </c>
      <c r="E16" s="266">
        <v>1656.04</v>
      </c>
      <c r="F16" s="266"/>
      <c r="G16" s="266">
        <v>1745.84</v>
      </c>
      <c r="H16" s="266">
        <v>4</v>
      </c>
      <c r="I16" s="266">
        <v>4</v>
      </c>
      <c r="J16" s="266"/>
      <c r="K16" s="266"/>
      <c r="L16" s="266"/>
      <c r="M16" s="266"/>
      <c r="N16" s="266">
        <v>1.2</v>
      </c>
      <c r="O16" s="266">
        <v>301.52</v>
      </c>
      <c r="P16" s="266">
        <v>110</v>
      </c>
      <c r="Q16" s="266">
        <v>12.4</v>
      </c>
      <c r="R16" s="266">
        <v>0.7</v>
      </c>
      <c r="S16" s="266">
        <v>33.86</v>
      </c>
      <c r="T16" s="266">
        <v>100.5</v>
      </c>
      <c r="U16" s="266">
        <v>37.1</v>
      </c>
      <c r="V16" s="266"/>
      <c r="W16" s="266">
        <v>116.68</v>
      </c>
      <c r="X16" s="266">
        <v>406.9</v>
      </c>
      <c r="Y16" s="266"/>
      <c r="Z16" s="266">
        <v>86.09</v>
      </c>
      <c r="AA16" s="266">
        <v>22.5</v>
      </c>
      <c r="AB16" s="266">
        <v>46.59</v>
      </c>
      <c r="AC16" s="266">
        <v>54.79</v>
      </c>
      <c r="AD16" s="266">
        <v>148.9</v>
      </c>
      <c r="AE16" s="266">
        <v>109.5</v>
      </c>
      <c r="AF16" s="266"/>
      <c r="AG16" s="266"/>
      <c r="AH16" s="266">
        <v>280.05</v>
      </c>
      <c r="AI16" s="266">
        <v>58.8</v>
      </c>
      <c r="AJ16" s="266">
        <v>83.24</v>
      </c>
      <c r="AK16" s="266">
        <v>237.7</v>
      </c>
      <c r="AL16" s="266">
        <v>230.7</v>
      </c>
      <c r="AM16" s="266">
        <v>395.59</v>
      </c>
      <c r="AN16" s="266">
        <v>6.2</v>
      </c>
      <c r="AO16" s="266">
        <v>1704.95</v>
      </c>
      <c r="AP16" s="266"/>
      <c r="AQ16" s="266"/>
      <c r="AR16" s="266">
        <v>26.36</v>
      </c>
      <c r="AS16" s="266"/>
      <c r="AT16" s="266"/>
      <c r="AU16" s="266"/>
      <c r="AV16" s="266"/>
      <c r="AW16" s="266">
        <v>41.61</v>
      </c>
      <c r="AX16" s="266"/>
      <c r="AY16" s="266"/>
      <c r="AZ16" s="266">
        <v>32.450000000000003</v>
      </c>
      <c r="BA16" s="266">
        <v>20</v>
      </c>
      <c r="BB16" s="266"/>
      <c r="BC16" s="266"/>
      <c r="BD16" s="266"/>
      <c r="BE16" s="266">
        <v>24.98</v>
      </c>
      <c r="BF16" s="266"/>
      <c r="BG16" s="266"/>
      <c r="BH16" s="266"/>
      <c r="BI16" s="266"/>
      <c r="BJ16" s="266"/>
    </row>
    <row r="17" spans="1:62">
      <c r="A17" s="264" t="s">
        <v>1390</v>
      </c>
      <c r="B17" s="265">
        <v>12627.88</v>
      </c>
      <c r="C17" s="266">
        <v>3982.46</v>
      </c>
      <c r="D17" s="266">
        <v>570.74</v>
      </c>
      <c r="E17" s="266">
        <v>1644.83</v>
      </c>
      <c r="F17" s="266"/>
      <c r="G17" s="266">
        <v>1903.65</v>
      </c>
      <c r="H17" s="266"/>
      <c r="I17" s="266"/>
      <c r="J17" s="266"/>
      <c r="K17" s="266"/>
      <c r="L17" s="266"/>
      <c r="M17" s="266"/>
      <c r="N17" s="266"/>
      <c r="O17" s="266">
        <v>321.5</v>
      </c>
      <c r="P17" s="266">
        <v>77.599999999999994</v>
      </c>
      <c r="Q17" s="266">
        <v>14</v>
      </c>
      <c r="R17" s="266">
        <v>2.5</v>
      </c>
      <c r="S17" s="266">
        <v>37</v>
      </c>
      <c r="T17" s="266">
        <v>121.9</v>
      </c>
      <c r="U17" s="266">
        <v>24.5</v>
      </c>
      <c r="V17" s="266"/>
      <c r="W17" s="266">
        <v>132.15</v>
      </c>
      <c r="X17" s="266">
        <v>325</v>
      </c>
      <c r="Y17" s="266"/>
      <c r="Z17" s="266">
        <v>162</v>
      </c>
      <c r="AA17" s="266">
        <v>53</v>
      </c>
      <c r="AB17" s="266">
        <v>49.5</v>
      </c>
      <c r="AC17" s="266">
        <v>66.81</v>
      </c>
      <c r="AD17" s="266">
        <v>45.43</v>
      </c>
      <c r="AE17" s="266">
        <v>10</v>
      </c>
      <c r="AF17" s="266">
        <v>15</v>
      </c>
      <c r="AG17" s="266">
        <v>15</v>
      </c>
      <c r="AH17" s="266">
        <v>79.8</v>
      </c>
      <c r="AI17" s="266">
        <v>230</v>
      </c>
      <c r="AJ17" s="266">
        <v>79.66</v>
      </c>
      <c r="AK17" s="266">
        <v>173.47</v>
      </c>
      <c r="AL17" s="266">
        <v>379.98</v>
      </c>
      <c r="AM17" s="266">
        <v>298.45999999999998</v>
      </c>
      <c r="AN17" s="266"/>
      <c r="AO17" s="266">
        <v>685.67</v>
      </c>
      <c r="AP17" s="266"/>
      <c r="AQ17" s="266"/>
      <c r="AR17" s="266">
        <v>49.25</v>
      </c>
      <c r="AS17" s="266"/>
      <c r="AT17" s="266"/>
      <c r="AU17" s="266"/>
      <c r="AV17" s="266"/>
      <c r="AW17" s="266">
        <v>35.68</v>
      </c>
      <c r="AX17" s="266"/>
      <c r="AY17" s="266"/>
      <c r="AZ17" s="266">
        <v>97.5</v>
      </c>
      <c r="BA17" s="266"/>
      <c r="BB17" s="266">
        <v>145</v>
      </c>
      <c r="BC17" s="266"/>
      <c r="BD17" s="266"/>
      <c r="BE17" s="266">
        <v>25</v>
      </c>
      <c r="BF17" s="266"/>
      <c r="BG17" s="266">
        <v>563.84</v>
      </c>
      <c r="BH17" s="266"/>
      <c r="BI17" s="266"/>
      <c r="BJ17" s="266">
        <v>210</v>
      </c>
    </row>
    <row r="18" spans="1:62">
      <c r="A18" s="264" t="s">
        <v>1391</v>
      </c>
      <c r="B18" s="265">
        <v>2254.0731999999998</v>
      </c>
      <c r="C18" s="266">
        <v>543.6</v>
      </c>
      <c r="D18" s="266">
        <v>265.8</v>
      </c>
      <c r="E18" s="266">
        <v>239.58</v>
      </c>
      <c r="F18" s="266"/>
      <c r="G18" s="266">
        <v>44.64</v>
      </c>
      <c r="H18" s="266"/>
      <c r="I18" s="266"/>
      <c r="J18" s="266"/>
      <c r="K18" s="266"/>
      <c r="L18" s="266"/>
      <c r="M18" s="266"/>
      <c r="N18" s="266"/>
      <c r="O18" s="266">
        <v>52.91</v>
      </c>
      <c r="P18" s="266">
        <v>10.8</v>
      </c>
      <c r="Q18" s="266">
        <v>1</v>
      </c>
      <c r="R18" s="266">
        <v>0.01</v>
      </c>
      <c r="S18" s="266">
        <v>3.23</v>
      </c>
      <c r="T18" s="266">
        <v>14.85</v>
      </c>
      <c r="U18" s="266">
        <v>19.5</v>
      </c>
      <c r="V18" s="266">
        <v>0.01</v>
      </c>
      <c r="W18" s="266">
        <v>3.1</v>
      </c>
      <c r="X18" s="266">
        <v>25.8</v>
      </c>
      <c r="Y18" s="266">
        <v>4</v>
      </c>
      <c r="Z18" s="266">
        <v>84.1</v>
      </c>
      <c r="AA18" s="266">
        <v>94.7</v>
      </c>
      <c r="AB18" s="266">
        <v>8.4499999999999993</v>
      </c>
      <c r="AC18" s="266">
        <v>7</v>
      </c>
      <c r="AD18" s="266">
        <v>12.8</v>
      </c>
      <c r="AE18" s="266"/>
      <c r="AF18" s="266"/>
      <c r="AG18" s="266"/>
      <c r="AH18" s="266">
        <v>27.8</v>
      </c>
      <c r="AI18" s="266">
        <v>43.4</v>
      </c>
      <c r="AJ18" s="266">
        <v>10.86</v>
      </c>
      <c r="AK18" s="266">
        <v>59.22</v>
      </c>
      <c r="AL18" s="266">
        <v>20.5</v>
      </c>
      <c r="AM18" s="266">
        <v>91.73</v>
      </c>
      <c r="AN18" s="266">
        <v>0.5</v>
      </c>
      <c r="AO18" s="266">
        <v>138.14320000000001</v>
      </c>
      <c r="AP18" s="266"/>
      <c r="AQ18" s="266"/>
      <c r="AR18" s="266"/>
      <c r="AS18" s="266"/>
      <c r="AT18" s="266"/>
      <c r="AU18" s="266"/>
      <c r="AV18" s="266"/>
      <c r="AW18" s="266">
        <v>5.44</v>
      </c>
      <c r="AX18" s="266"/>
      <c r="AY18" s="266"/>
      <c r="AZ18" s="266">
        <v>0.6</v>
      </c>
      <c r="BA18" s="266"/>
      <c r="BB18" s="266"/>
      <c r="BC18" s="266"/>
      <c r="BD18" s="266"/>
      <c r="BE18" s="266"/>
      <c r="BF18" s="266"/>
      <c r="BG18" s="266"/>
      <c r="BH18" s="266"/>
      <c r="BI18" s="266"/>
      <c r="BJ18" s="266">
        <v>420</v>
      </c>
    </row>
    <row r="19" spans="1:62">
      <c r="A19" s="264" t="s">
        <v>1392</v>
      </c>
      <c r="B19" s="265">
        <v>553.84</v>
      </c>
      <c r="C19" s="266">
        <v>137.22</v>
      </c>
      <c r="D19" s="266">
        <v>79.81</v>
      </c>
      <c r="E19" s="266">
        <v>62.44</v>
      </c>
      <c r="F19" s="266"/>
      <c r="G19" s="266"/>
      <c r="H19" s="266"/>
      <c r="I19" s="266"/>
      <c r="J19" s="266"/>
      <c r="K19" s="266"/>
      <c r="L19" s="266"/>
      <c r="M19" s="266"/>
      <c r="N19" s="266"/>
      <c r="O19" s="266">
        <v>40.5</v>
      </c>
      <c r="P19" s="266">
        <v>10</v>
      </c>
      <c r="Q19" s="266"/>
      <c r="R19" s="266"/>
      <c r="S19" s="266">
        <v>2.1800000000000002</v>
      </c>
      <c r="T19" s="266">
        <v>6</v>
      </c>
      <c r="U19" s="266">
        <v>2</v>
      </c>
      <c r="V19" s="266"/>
      <c r="W19" s="266"/>
      <c r="X19" s="266">
        <v>11</v>
      </c>
      <c r="Y19" s="266"/>
      <c r="Z19" s="266"/>
      <c r="AA19" s="266"/>
      <c r="AB19" s="266">
        <v>16</v>
      </c>
      <c r="AC19" s="266">
        <v>3.9</v>
      </c>
      <c r="AD19" s="266">
        <v>8.5</v>
      </c>
      <c r="AE19" s="266"/>
      <c r="AF19" s="266"/>
      <c r="AG19" s="266"/>
      <c r="AH19" s="266">
        <v>3.6</v>
      </c>
      <c r="AI19" s="266"/>
      <c r="AJ19" s="266">
        <v>2.02</v>
      </c>
      <c r="AK19" s="266">
        <v>8.9600000000000009</v>
      </c>
      <c r="AL19" s="266"/>
      <c r="AM19" s="266">
        <v>21.2</v>
      </c>
      <c r="AN19" s="266"/>
      <c r="AO19" s="266">
        <v>36</v>
      </c>
      <c r="AP19" s="266"/>
      <c r="AQ19" s="266"/>
      <c r="AR19" s="266">
        <v>6.14</v>
      </c>
      <c r="AS19" s="266"/>
      <c r="AT19" s="266"/>
      <c r="AU19" s="266">
        <v>5</v>
      </c>
      <c r="AV19" s="266"/>
      <c r="AW19" s="266">
        <v>1.37</v>
      </c>
      <c r="AX19" s="266"/>
      <c r="AY19" s="266"/>
      <c r="AZ19" s="266"/>
      <c r="BA19" s="266"/>
      <c r="BB19" s="266"/>
      <c r="BC19" s="266"/>
      <c r="BD19" s="266"/>
      <c r="BE19" s="266"/>
      <c r="BF19" s="266"/>
      <c r="BG19" s="266"/>
      <c r="BH19" s="266"/>
      <c r="BI19" s="266">
        <v>90</v>
      </c>
      <c r="BJ19" s="266"/>
    </row>
    <row r="20" spans="1:62">
      <c r="A20" s="264" t="s">
        <v>1393</v>
      </c>
      <c r="B20" s="265">
        <v>380.63</v>
      </c>
      <c r="C20" s="266">
        <v>63.46</v>
      </c>
      <c r="D20" s="266">
        <v>31.28</v>
      </c>
      <c r="E20" s="266">
        <v>36.25</v>
      </c>
      <c r="F20" s="266"/>
      <c r="G20" s="266">
        <v>17.36</v>
      </c>
      <c r="H20" s="266"/>
      <c r="I20" s="266"/>
      <c r="J20" s="266"/>
      <c r="K20" s="266"/>
      <c r="L20" s="266"/>
      <c r="M20" s="266"/>
      <c r="N20" s="266"/>
      <c r="O20" s="266">
        <v>33</v>
      </c>
      <c r="P20" s="266">
        <v>26</v>
      </c>
      <c r="Q20" s="266"/>
      <c r="R20" s="266"/>
      <c r="S20" s="266"/>
      <c r="T20" s="266"/>
      <c r="U20" s="266">
        <v>1.85</v>
      </c>
      <c r="V20" s="266"/>
      <c r="W20" s="266"/>
      <c r="X20" s="266">
        <v>24</v>
      </c>
      <c r="Y20" s="266"/>
      <c r="Z20" s="266"/>
      <c r="AA20" s="266"/>
      <c r="AB20" s="266">
        <v>15.5</v>
      </c>
      <c r="AC20" s="266">
        <v>25</v>
      </c>
      <c r="AD20" s="266">
        <v>1.8</v>
      </c>
      <c r="AE20" s="266"/>
      <c r="AF20" s="266"/>
      <c r="AG20" s="266"/>
      <c r="AH20" s="266">
        <v>7</v>
      </c>
      <c r="AI20" s="266"/>
      <c r="AJ20" s="266">
        <v>1.27</v>
      </c>
      <c r="AK20" s="266">
        <v>1.9</v>
      </c>
      <c r="AL20" s="266">
        <v>5.6</v>
      </c>
      <c r="AM20" s="266">
        <v>11.23</v>
      </c>
      <c r="AN20" s="266"/>
      <c r="AO20" s="266">
        <v>77.5</v>
      </c>
      <c r="AP20" s="266"/>
      <c r="AQ20" s="266"/>
      <c r="AR20" s="266"/>
      <c r="AS20" s="266"/>
      <c r="AT20" s="266"/>
      <c r="AU20" s="266"/>
      <c r="AV20" s="266"/>
      <c r="AW20" s="266">
        <v>0.63</v>
      </c>
      <c r="AX20" s="266"/>
      <c r="AY20" s="266"/>
      <c r="AZ20" s="266"/>
      <c r="BA20" s="266"/>
      <c r="BB20" s="266"/>
      <c r="BC20" s="266"/>
      <c r="BD20" s="266"/>
      <c r="BE20" s="266"/>
      <c r="BF20" s="266"/>
      <c r="BG20" s="266"/>
      <c r="BH20" s="266"/>
      <c r="BI20" s="266"/>
      <c r="BJ20" s="266"/>
    </row>
    <row r="21" spans="1:62">
      <c r="A21" s="264" t="s">
        <v>1394</v>
      </c>
      <c r="B21" s="265"/>
      <c r="C21" s="266"/>
      <c r="D21" s="266"/>
      <c r="E21" s="266"/>
      <c r="F21" s="266"/>
      <c r="G21" s="266"/>
      <c r="H21" s="266"/>
      <c r="I21" s="266"/>
      <c r="J21" s="266"/>
      <c r="K21" s="266"/>
      <c r="L21" s="266"/>
      <c r="M21" s="266"/>
      <c r="N21" s="266"/>
      <c r="O21" s="266"/>
      <c r="P21" s="266"/>
      <c r="Q21" s="266"/>
      <c r="R21" s="266"/>
      <c r="S21" s="266"/>
      <c r="T21" s="266"/>
      <c r="U21" s="266"/>
      <c r="V21" s="266"/>
      <c r="W21" s="266"/>
      <c r="X21" s="266"/>
      <c r="Y21" s="266"/>
      <c r="Z21" s="266"/>
      <c r="AA21" s="266"/>
      <c r="AB21" s="266"/>
      <c r="AC21" s="266"/>
      <c r="AD21" s="266"/>
      <c r="AE21" s="266"/>
      <c r="AF21" s="266"/>
      <c r="AG21" s="266"/>
      <c r="AH21" s="266"/>
      <c r="AI21" s="266"/>
      <c r="AJ21" s="266"/>
      <c r="AK21" s="266"/>
      <c r="AL21" s="266"/>
      <c r="AM21" s="266"/>
      <c r="AN21" s="266"/>
      <c r="AO21" s="266"/>
      <c r="AP21" s="266"/>
      <c r="AQ21" s="266"/>
      <c r="AR21" s="266"/>
      <c r="AS21" s="266"/>
      <c r="AT21" s="266"/>
      <c r="AU21" s="266"/>
      <c r="AV21" s="266"/>
      <c r="AW21" s="266"/>
      <c r="AX21" s="266"/>
      <c r="AY21" s="266"/>
      <c r="AZ21" s="266"/>
      <c r="BA21" s="266"/>
      <c r="BB21" s="266"/>
      <c r="BC21" s="266"/>
      <c r="BD21" s="266"/>
      <c r="BE21" s="266"/>
      <c r="BF21" s="266"/>
      <c r="BG21" s="266"/>
      <c r="BH21" s="266"/>
      <c r="BI21" s="266"/>
      <c r="BJ21" s="266"/>
    </row>
    <row r="22" spans="1:62">
      <c r="A22" s="264" t="s">
        <v>1395</v>
      </c>
      <c r="B22" s="265">
        <v>4136.42</v>
      </c>
      <c r="C22" s="266">
        <v>971.84</v>
      </c>
      <c r="D22" s="266">
        <v>264.10000000000002</v>
      </c>
      <c r="E22" s="266">
        <v>417.06</v>
      </c>
      <c r="F22" s="266"/>
      <c r="G22" s="266">
        <v>295.12</v>
      </c>
      <c r="H22" s="266">
        <v>30.9</v>
      </c>
      <c r="I22" s="266">
        <v>19.12</v>
      </c>
      <c r="J22" s="266"/>
      <c r="K22" s="266"/>
      <c r="L22" s="266"/>
      <c r="M22" s="266"/>
      <c r="N22" s="266"/>
      <c r="O22" s="266">
        <v>131</v>
      </c>
      <c r="P22" s="266">
        <v>141.01</v>
      </c>
      <c r="Q22" s="266">
        <v>30</v>
      </c>
      <c r="R22" s="266"/>
      <c r="S22" s="266">
        <v>4</v>
      </c>
      <c r="T22" s="266">
        <v>5</v>
      </c>
      <c r="U22" s="266">
        <v>42</v>
      </c>
      <c r="V22" s="266"/>
      <c r="W22" s="266">
        <v>117.01</v>
      </c>
      <c r="X22" s="266">
        <v>114.2</v>
      </c>
      <c r="Y22" s="266"/>
      <c r="Z22" s="266">
        <v>184</v>
      </c>
      <c r="AA22" s="266"/>
      <c r="AB22" s="266">
        <v>28</v>
      </c>
      <c r="AC22" s="266">
        <v>20.5</v>
      </c>
      <c r="AD22" s="266">
        <v>70.5</v>
      </c>
      <c r="AE22" s="266"/>
      <c r="AF22" s="266"/>
      <c r="AG22" s="266"/>
      <c r="AH22" s="266">
        <v>46</v>
      </c>
      <c r="AI22" s="266">
        <v>354.66</v>
      </c>
      <c r="AJ22" s="266">
        <v>19.43</v>
      </c>
      <c r="AK22" s="266">
        <v>40.56</v>
      </c>
      <c r="AL22" s="266">
        <v>59</v>
      </c>
      <c r="AM22" s="266">
        <v>194.76</v>
      </c>
      <c r="AN22" s="266">
        <v>5</v>
      </c>
      <c r="AO22" s="266">
        <v>501.93</v>
      </c>
      <c r="AP22" s="266"/>
      <c r="AQ22" s="266"/>
      <c r="AR22" s="266"/>
      <c r="AS22" s="266"/>
      <c r="AT22" s="266"/>
      <c r="AU22" s="266"/>
      <c r="AV22" s="266"/>
      <c r="AW22" s="266">
        <v>9.7200000000000006</v>
      </c>
      <c r="AX22" s="266"/>
      <c r="AY22" s="266"/>
      <c r="AZ22" s="266">
        <v>20</v>
      </c>
      <c r="BA22" s="266"/>
      <c r="BB22" s="266"/>
      <c r="BC22" s="266"/>
      <c r="BD22" s="266"/>
      <c r="BE22" s="266"/>
      <c r="BF22" s="266"/>
      <c r="BG22" s="266"/>
      <c r="BH22" s="266"/>
      <c r="BI22" s="266"/>
      <c r="BJ22" s="266"/>
    </row>
    <row r="23" spans="1:62">
      <c r="A23" s="264" t="s">
        <v>1396</v>
      </c>
      <c r="B23" s="265">
        <v>14020.995999999999</v>
      </c>
      <c r="C23" s="266"/>
      <c r="D23" s="266"/>
      <c r="E23" s="266"/>
      <c r="F23" s="266"/>
      <c r="G23" s="266"/>
      <c r="H23" s="266"/>
      <c r="I23" s="266"/>
      <c r="J23" s="266"/>
      <c r="K23" s="266"/>
      <c r="L23" s="266">
        <v>14020.995999999999</v>
      </c>
      <c r="M23" s="266"/>
      <c r="N23" s="266"/>
      <c r="O23" s="266"/>
      <c r="P23" s="266"/>
      <c r="Q23" s="266"/>
      <c r="R23" s="266"/>
      <c r="S23" s="266"/>
      <c r="T23" s="266"/>
      <c r="U23" s="266"/>
      <c r="V23" s="266"/>
      <c r="W23" s="266"/>
      <c r="X23" s="266"/>
      <c r="Y23" s="266"/>
      <c r="Z23" s="266"/>
      <c r="AA23" s="266"/>
      <c r="AB23" s="266"/>
      <c r="AC23" s="266"/>
      <c r="AD23" s="266"/>
      <c r="AE23" s="266"/>
      <c r="AF23" s="266"/>
      <c r="AG23" s="266"/>
      <c r="AH23" s="266"/>
      <c r="AI23" s="266"/>
      <c r="AJ23" s="266"/>
      <c r="AK23" s="266"/>
      <c r="AL23" s="266"/>
      <c r="AM23" s="266"/>
      <c r="AN23" s="266"/>
      <c r="AO23" s="266"/>
      <c r="AP23" s="266"/>
      <c r="AQ23" s="266"/>
      <c r="AR23" s="266"/>
      <c r="AS23" s="266"/>
      <c r="AT23" s="266"/>
      <c r="AU23" s="266"/>
      <c r="AV23" s="266"/>
      <c r="AW23" s="266"/>
      <c r="AX23" s="266"/>
      <c r="AY23" s="266"/>
      <c r="AZ23" s="266"/>
      <c r="BA23" s="266"/>
      <c r="BB23" s="266"/>
      <c r="BC23" s="266"/>
      <c r="BD23" s="266"/>
      <c r="BE23" s="266"/>
      <c r="BF23" s="266"/>
      <c r="BG23" s="266"/>
      <c r="BH23" s="266"/>
      <c r="BI23" s="266"/>
      <c r="BJ23" s="266"/>
    </row>
    <row r="24" spans="1:62">
      <c r="A24" s="264" t="s">
        <v>1397</v>
      </c>
      <c r="B24" s="265">
        <v>261.95</v>
      </c>
      <c r="C24" s="266">
        <v>80.87</v>
      </c>
      <c r="D24" s="266"/>
      <c r="E24" s="266">
        <v>30.6</v>
      </c>
      <c r="F24" s="266"/>
      <c r="G24" s="266">
        <v>44.64</v>
      </c>
      <c r="H24" s="266"/>
      <c r="I24" s="266"/>
      <c r="J24" s="266"/>
      <c r="K24" s="266"/>
      <c r="L24" s="266"/>
      <c r="M24" s="266"/>
      <c r="N24" s="266"/>
      <c r="O24" s="266">
        <v>13.5</v>
      </c>
      <c r="P24" s="266"/>
      <c r="Q24" s="266"/>
      <c r="R24" s="266"/>
      <c r="S24" s="266">
        <v>3.5</v>
      </c>
      <c r="T24" s="266">
        <v>5.5</v>
      </c>
      <c r="U24" s="266"/>
      <c r="V24" s="266"/>
      <c r="W24" s="266"/>
      <c r="X24" s="266">
        <v>6</v>
      </c>
      <c r="Y24" s="266"/>
      <c r="Z24" s="266">
        <v>5</v>
      </c>
      <c r="AA24" s="266"/>
      <c r="AB24" s="266">
        <v>0.2</v>
      </c>
      <c r="AC24" s="266">
        <v>3.1</v>
      </c>
      <c r="AD24" s="266">
        <v>2</v>
      </c>
      <c r="AE24" s="266">
        <v>9.5</v>
      </c>
      <c r="AF24" s="266"/>
      <c r="AG24" s="266">
        <v>1</v>
      </c>
      <c r="AH24" s="266"/>
      <c r="AI24" s="266">
        <v>4.5</v>
      </c>
      <c r="AJ24" s="266">
        <v>1.62</v>
      </c>
      <c r="AK24" s="266">
        <v>5.42</v>
      </c>
      <c r="AL24" s="266"/>
      <c r="AM24" s="266">
        <v>3.7</v>
      </c>
      <c r="AN24" s="266"/>
      <c r="AO24" s="266">
        <v>40.49</v>
      </c>
      <c r="AP24" s="266"/>
      <c r="AQ24" s="266"/>
      <c r="AR24" s="266"/>
      <c r="AS24" s="266"/>
      <c r="AT24" s="266"/>
      <c r="AU24" s="266"/>
      <c r="AV24" s="266"/>
      <c r="AW24" s="266">
        <v>0.81</v>
      </c>
      <c r="AX24" s="266"/>
      <c r="AY24" s="266"/>
      <c r="AZ24" s="266"/>
      <c r="BA24" s="266"/>
      <c r="BB24" s="266"/>
      <c r="BC24" s="266"/>
      <c r="BD24" s="266"/>
      <c r="BE24" s="266"/>
      <c r="BF24" s="266"/>
      <c r="BG24" s="266"/>
      <c r="BH24" s="266"/>
      <c r="BI24" s="266"/>
      <c r="BJ24" s="266"/>
    </row>
    <row r="25" spans="1:62">
      <c r="A25" s="264" t="s">
        <v>1398</v>
      </c>
      <c r="B25" s="265"/>
      <c r="C25" s="266"/>
      <c r="D25" s="266"/>
      <c r="E25" s="266"/>
      <c r="F25" s="266"/>
      <c r="G25" s="266"/>
      <c r="H25" s="266"/>
      <c r="I25" s="266"/>
      <c r="J25" s="266"/>
      <c r="K25" s="266"/>
      <c r="L25" s="266"/>
      <c r="M25" s="266"/>
      <c r="N25" s="266"/>
      <c r="O25" s="266"/>
      <c r="P25" s="266"/>
      <c r="Q25" s="266"/>
      <c r="R25" s="266"/>
      <c r="S25" s="266"/>
      <c r="T25" s="266"/>
      <c r="U25" s="266"/>
      <c r="V25" s="266"/>
      <c r="W25" s="266"/>
      <c r="X25" s="266"/>
      <c r="Y25" s="266"/>
      <c r="Z25" s="266"/>
      <c r="AA25" s="266"/>
      <c r="AB25" s="266"/>
      <c r="AC25" s="266"/>
      <c r="AD25" s="266"/>
      <c r="AE25" s="266"/>
      <c r="AF25" s="266"/>
      <c r="AG25" s="266"/>
      <c r="AH25" s="266"/>
      <c r="AI25" s="266"/>
      <c r="AJ25" s="266"/>
      <c r="AK25" s="266"/>
      <c r="AL25" s="266"/>
      <c r="AM25" s="266"/>
      <c r="AN25" s="266"/>
      <c r="AO25" s="266"/>
      <c r="AP25" s="266"/>
      <c r="AQ25" s="266"/>
      <c r="AR25" s="266"/>
      <c r="AS25" s="266"/>
      <c r="AT25" s="266"/>
      <c r="AU25" s="266"/>
      <c r="AV25" s="266"/>
      <c r="AW25" s="266"/>
      <c r="AX25" s="266"/>
      <c r="AY25" s="266"/>
      <c r="AZ25" s="266"/>
      <c r="BA25" s="266"/>
      <c r="BB25" s="266"/>
      <c r="BC25" s="266"/>
      <c r="BD25" s="266"/>
      <c r="BE25" s="266"/>
      <c r="BF25" s="266"/>
      <c r="BG25" s="266"/>
      <c r="BH25" s="266"/>
      <c r="BI25" s="266"/>
      <c r="BJ25" s="266"/>
    </row>
    <row r="26" spans="1:62">
      <c r="A26" s="264" t="s">
        <v>1399</v>
      </c>
      <c r="B26" s="265">
        <v>4266.72</v>
      </c>
      <c r="C26" s="266">
        <v>413.74</v>
      </c>
      <c r="D26" s="266">
        <v>169.85</v>
      </c>
      <c r="E26" s="266">
        <v>195.76</v>
      </c>
      <c r="F26" s="266"/>
      <c r="G26" s="266">
        <v>133.91999999999999</v>
      </c>
      <c r="H26" s="266"/>
      <c r="I26" s="266"/>
      <c r="J26" s="266"/>
      <c r="K26" s="266"/>
      <c r="L26" s="266"/>
      <c r="M26" s="266">
        <v>10</v>
      </c>
      <c r="N26" s="266">
        <v>330</v>
      </c>
      <c r="O26" s="266">
        <v>337.12</v>
      </c>
      <c r="P26" s="266">
        <v>42.014400000000002</v>
      </c>
      <c r="Q26" s="266">
        <v>20</v>
      </c>
      <c r="R26" s="266"/>
      <c r="S26" s="266">
        <v>16.370699999999999</v>
      </c>
      <c r="T26" s="266">
        <v>64.681799999999996</v>
      </c>
      <c r="U26" s="266">
        <v>16.2</v>
      </c>
      <c r="V26" s="266"/>
      <c r="W26" s="266">
        <v>36.765000000000001</v>
      </c>
      <c r="X26" s="266">
        <v>87.28</v>
      </c>
      <c r="Y26" s="266"/>
      <c r="Z26" s="266">
        <v>256</v>
      </c>
      <c r="AA26" s="266">
        <v>5</v>
      </c>
      <c r="AB26" s="266">
        <v>10.5</v>
      </c>
      <c r="AC26" s="266">
        <v>154.30000000000001</v>
      </c>
      <c r="AD26" s="266">
        <v>45.85</v>
      </c>
      <c r="AE26" s="266">
        <v>12</v>
      </c>
      <c r="AF26" s="266"/>
      <c r="AG26" s="266">
        <v>15</v>
      </c>
      <c r="AH26" s="266">
        <v>237</v>
      </c>
      <c r="AI26" s="266">
        <v>226.2</v>
      </c>
      <c r="AJ26" s="266">
        <v>8.2799999999999994</v>
      </c>
      <c r="AK26" s="266">
        <v>21.35</v>
      </c>
      <c r="AL26" s="266">
        <v>92.7</v>
      </c>
      <c r="AM26" s="266">
        <v>54.41</v>
      </c>
      <c r="AN26" s="266"/>
      <c r="AO26" s="266">
        <v>452.78809999999999</v>
      </c>
      <c r="AP26" s="266"/>
      <c r="AQ26" s="266"/>
      <c r="AR26" s="266"/>
      <c r="AS26" s="266"/>
      <c r="AT26" s="266"/>
      <c r="AU26" s="266"/>
      <c r="AV26" s="266"/>
      <c r="AW26" s="266">
        <v>4.1399999999999997</v>
      </c>
      <c r="AX26" s="266">
        <v>300</v>
      </c>
      <c r="AY26" s="266"/>
      <c r="AZ26" s="266">
        <v>101.5</v>
      </c>
      <c r="BA26" s="266">
        <v>336</v>
      </c>
      <c r="BB26" s="266"/>
      <c r="BC26" s="266"/>
      <c r="BD26" s="266"/>
      <c r="BE26" s="266"/>
      <c r="BF26" s="266"/>
      <c r="BG26" s="266"/>
      <c r="BH26" s="266">
        <v>60</v>
      </c>
      <c r="BI26" s="266"/>
      <c r="BJ26" s="266"/>
    </row>
    <row r="27" spans="1:62">
      <c r="A27" s="264" t="s">
        <v>1400</v>
      </c>
      <c r="B27" s="265"/>
      <c r="C27" s="266"/>
      <c r="D27" s="266"/>
      <c r="E27" s="266"/>
      <c r="F27" s="266"/>
      <c r="G27" s="266"/>
      <c r="H27" s="266"/>
      <c r="I27" s="266"/>
      <c r="J27" s="266"/>
      <c r="K27" s="266"/>
      <c r="L27" s="266"/>
      <c r="M27" s="266"/>
      <c r="N27" s="266"/>
      <c r="O27" s="266"/>
      <c r="P27" s="266"/>
      <c r="Q27" s="266"/>
      <c r="R27" s="266"/>
      <c r="S27" s="266"/>
      <c r="T27" s="266"/>
      <c r="U27" s="266"/>
      <c r="V27" s="266"/>
      <c r="W27" s="266"/>
      <c r="X27" s="266"/>
      <c r="Y27" s="266"/>
      <c r="Z27" s="266"/>
      <c r="AA27" s="266"/>
      <c r="AB27" s="266"/>
      <c r="AC27" s="266"/>
      <c r="AD27" s="266"/>
      <c r="AE27" s="266"/>
      <c r="AF27" s="266"/>
      <c r="AG27" s="266"/>
      <c r="AH27" s="266"/>
      <c r="AI27" s="266"/>
      <c r="AJ27" s="266"/>
      <c r="AK27" s="266"/>
      <c r="AL27" s="266"/>
      <c r="AM27" s="266"/>
      <c r="AN27" s="266"/>
      <c r="AO27" s="266"/>
      <c r="AP27" s="266"/>
      <c r="AQ27" s="266"/>
      <c r="AR27" s="266"/>
      <c r="AS27" s="266"/>
      <c r="AT27" s="266"/>
      <c r="AU27" s="266"/>
      <c r="AV27" s="266"/>
      <c r="AW27" s="266"/>
      <c r="AX27" s="266"/>
      <c r="AY27" s="266"/>
      <c r="AZ27" s="266"/>
      <c r="BA27" s="266"/>
      <c r="BB27" s="266"/>
      <c r="BC27" s="266"/>
      <c r="BD27" s="266"/>
      <c r="BE27" s="266"/>
      <c r="BF27" s="266"/>
      <c r="BG27" s="266"/>
      <c r="BH27" s="266"/>
      <c r="BI27" s="266"/>
      <c r="BJ27" s="266"/>
    </row>
    <row r="28" spans="1:62">
      <c r="A28" s="264" t="s">
        <v>1401</v>
      </c>
      <c r="B28" s="265"/>
      <c r="C28" s="266"/>
      <c r="D28" s="266"/>
      <c r="E28" s="266"/>
      <c r="F28" s="266"/>
      <c r="G28" s="266"/>
      <c r="H28" s="266"/>
      <c r="I28" s="266"/>
      <c r="J28" s="266"/>
      <c r="K28" s="266"/>
      <c r="L28" s="266"/>
      <c r="M28" s="266"/>
      <c r="N28" s="266"/>
      <c r="O28" s="266"/>
      <c r="P28" s="266"/>
      <c r="Q28" s="266"/>
      <c r="R28" s="266"/>
      <c r="S28" s="266"/>
      <c r="T28" s="266"/>
      <c r="U28" s="266"/>
      <c r="V28" s="266"/>
      <c r="W28" s="266"/>
      <c r="X28" s="266"/>
      <c r="Y28" s="266"/>
      <c r="Z28" s="266"/>
      <c r="AA28" s="266"/>
      <c r="AB28" s="266"/>
      <c r="AC28" s="266"/>
      <c r="AD28" s="266"/>
      <c r="AE28" s="266"/>
      <c r="AF28" s="266"/>
      <c r="AG28" s="266"/>
      <c r="AH28" s="266"/>
      <c r="AI28" s="266"/>
      <c r="AJ28" s="266"/>
      <c r="AK28" s="266"/>
      <c r="AL28" s="266"/>
      <c r="AM28" s="266"/>
      <c r="AN28" s="266"/>
      <c r="AO28" s="266"/>
      <c r="AP28" s="266"/>
      <c r="AQ28" s="266"/>
      <c r="AR28" s="266"/>
      <c r="AS28" s="266"/>
      <c r="AT28" s="266"/>
      <c r="AU28" s="266"/>
      <c r="AV28" s="266"/>
      <c r="AW28" s="266"/>
      <c r="AX28" s="266"/>
      <c r="AY28" s="266"/>
      <c r="AZ28" s="266"/>
      <c r="BA28" s="266"/>
      <c r="BB28" s="266"/>
      <c r="BC28" s="266"/>
      <c r="BD28" s="266"/>
      <c r="BE28" s="266"/>
      <c r="BF28" s="266"/>
      <c r="BG28" s="266"/>
      <c r="BH28" s="266"/>
      <c r="BI28" s="266"/>
      <c r="BJ28" s="266"/>
    </row>
    <row r="29" spans="1:62">
      <c r="A29" s="264" t="s">
        <v>1402</v>
      </c>
      <c r="B29" s="265"/>
      <c r="C29" s="266"/>
      <c r="D29" s="266"/>
      <c r="E29" s="266"/>
      <c r="F29" s="266"/>
      <c r="G29" s="266"/>
      <c r="H29" s="266"/>
      <c r="I29" s="266"/>
      <c r="J29" s="266"/>
      <c r="K29" s="266"/>
      <c r="L29" s="266"/>
      <c r="M29" s="266"/>
      <c r="N29" s="266"/>
      <c r="O29" s="266"/>
      <c r="P29" s="266"/>
      <c r="Q29" s="266"/>
      <c r="R29" s="266"/>
      <c r="S29" s="266"/>
      <c r="T29" s="266"/>
      <c r="U29" s="266"/>
      <c r="V29" s="266"/>
      <c r="W29" s="266"/>
      <c r="X29" s="266"/>
      <c r="Y29" s="266"/>
      <c r="Z29" s="266"/>
      <c r="AA29" s="266"/>
      <c r="AB29" s="266"/>
      <c r="AC29" s="266"/>
      <c r="AD29" s="266"/>
      <c r="AE29" s="266"/>
      <c r="AF29" s="266"/>
      <c r="AG29" s="266"/>
      <c r="AH29" s="266"/>
      <c r="AI29" s="266"/>
      <c r="AJ29" s="266"/>
      <c r="AK29" s="266"/>
      <c r="AL29" s="266"/>
      <c r="AM29" s="266"/>
      <c r="AN29" s="266"/>
      <c r="AO29" s="266"/>
      <c r="AP29" s="266"/>
      <c r="AQ29" s="266"/>
      <c r="AR29" s="266"/>
      <c r="AS29" s="266"/>
      <c r="AT29" s="266"/>
      <c r="AU29" s="266"/>
      <c r="AV29" s="266"/>
      <c r="AW29" s="266"/>
      <c r="AX29" s="266"/>
      <c r="AY29" s="266"/>
      <c r="AZ29" s="266"/>
      <c r="BA29" s="266"/>
      <c r="BB29" s="266"/>
      <c r="BC29" s="266"/>
      <c r="BD29" s="266"/>
      <c r="BE29" s="266"/>
      <c r="BF29" s="266"/>
      <c r="BG29" s="266"/>
      <c r="BH29" s="266"/>
      <c r="BI29" s="266"/>
      <c r="BJ29" s="266"/>
    </row>
    <row r="30" spans="1:62">
      <c r="A30" s="264" t="s">
        <v>1403</v>
      </c>
      <c r="B30" s="265"/>
      <c r="C30" s="266"/>
      <c r="D30" s="266"/>
      <c r="E30" s="266"/>
      <c r="F30" s="266"/>
      <c r="G30" s="266"/>
      <c r="H30" s="266"/>
      <c r="I30" s="266"/>
      <c r="J30" s="266"/>
      <c r="K30" s="266"/>
      <c r="L30" s="266"/>
      <c r="M30" s="266"/>
      <c r="N30" s="266"/>
      <c r="O30" s="266"/>
      <c r="P30" s="266"/>
      <c r="Q30" s="266"/>
      <c r="R30" s="266"/>
      <c r="S30" s="266"/>
      <c r="T30" s="266"/>
      <c r="U30" s="266"/>
      <c r="V30" s="266"/>
      <c r="W30" s="266"/>
      <c r="X30" s="266"/>
      <c r="Y30" s="266"/>
      <c r="Z30" s="266"/>
      <c r="AA30" s="266"/>
      <c r="AB30" s="266"/>
      <c r="AC30" s="266"/>
      <c r="AD30" s="266"/>
      <c r="AE30" s="266"/>
      <c r="AF30" s="266"/>
      <c r="AG30" s="266"/>
      <c r="AH30" s="266"/>
      <c r="AI30" s="266"/>
      <c r="AJ30" s="266"/>
      <c r="AK30" s="266"/>
      <c r="AL30" s="266"/>
      <c r="AM30" s="266"/>
      <c r="AN30" s="266"/>
      <c r="AO30" s="266"/>
      <c r="AP30" s="266"/>
      <c r="AQ30" s="266"/>
      <c r="AR30" s="266"/>
      <c r="AS30" s="266"/>
      <c r="AT30" s="266"/>
      <c r="AU30" s="266"/>
      <c r="AV30" s="266"/>
      <c r="AW30" s="266"/>
      <c r="AX30" s="266"/>
      <c r="AY30" s="266"/>
      <c r="AZ30" s="266"/>
      <c r="BA30" s="266"/>
      <c r="BB30" s="266"/>
      <c r="BC30" s="266"/>
      <c r="BD30" s="266"/>
      <c r="BE30" s="266"/>
      <c r="BF30" s="266"/>
      <c r="BG30" s="266"/>
      <c r="BH30" s="266"/>
      <c r="BI30" s="266"/>
      <c r="BJ30" s="266"/>
    </row>
    <row r="31" spans="1:62">
      <c r="A31" s="264" t="s">
        <v>1404</v>
      </c>
      <c r="B31" s="265"/>
      <c r="C31" s="266"/>
      <c r="D31" s="266"/>
      <c r="E31" s="266"/>
      <c r="F31" s="266"/>
      <c r="G31" s="266"/>
      <c r="H31" s="266"/>
      <c r="I31" s="266"/>
      <c r="J31" s="266"/>
      <c r="K31" s="266"/>
      <c r="L31" s="266"/>
      <c r="M31" s="266"/>
      <c r="N31" s="266"/>
      <c r="O31" s="266"/>
      <c r="P31" s="266"/>
      <c r="Q31" s="266"/>
      <c r="R31" s="266"/>
      <c r="S31" s="266"/>
      <c r="T31" s="266"/>
      <c r="U31" s="266"/>
      <c r="V31" s="266"/>
      <c r="W31" s="266"/>
      <c r="X31" s="266"/>
      <c r="Y31" s="266"/>
      <c r="Z31" s="266"/>
      <c r="AA31" s="266"/>
      <c r="AB31" s="266"/>
      <c r="AC31" s="266"/>
      <c r="AD31" s="266"/>
      <c r="AE31" s="266"/>
      <c r="AF31" s="266"/>
      <c r="AG31" s="266"/>
      <c r="AH31" s="266"/>
      <c r="AI31" s="266"/>
      <c r="AJ31" s="266"/>
      <c r="AK31" s="266"/>
      <c r="AL31" s="266"/>
      <c r="AM31" s="266"/>
      <c r="AN31" s="266"/>
      <c r="AO31" s="266"/>
      <c r="AP31" s="266"/>
      <c r="AQ31" s="266"/>
      <c r="AR31" s="266"/>
      <c r="AS31" s="266"/>
      <c r="AT31" s="266"/>
      <c r="AU31" s="266"/>
      <c r="AV31" s="266"/>
      <c r="AW31" s="266"/>
      <c r="AX31" s="266"/>
      <c r="AY31" s="266"/>
      <c r="AZ31" s="266"/>
      <c r="BA31" s="266"/>
      <c r="BB31" s="266"/>
      <c r="BC31" s="266"/>
      <c r="BD31" s="266"/>
      <c r="BE31" s="266"/>
      <c r="BF31" s="266"/>
      <c r="BG31" s="266"/>
      <c r="BH31" s="266"/>
      <c r="BI31" s="266"/>
      <c r="BJ31" s="266"/>
    </row>
    <row r="32" spans="1:62">
      <c r="A32" s="264" t="s">
        <v>1405</v>
      </c>
      <c r="B32" s="265"/>
      <c r="C32" s="266"/>
      <c r="D32" s="266"/>
      <c r="E32" s="266"/>
      <c r="F32" s="266"/>
      <c r="G32" s="266"/>
      <c r="H32" s="266"/>
      <c r="I32" s="266"/>
      <c r="J32" s="266"/>
      <c r="K32" s="266"/>
      <c r="L32" s="266"/>
      <c r="M32" s="266"/>
      <c r="N32" s="266"/>
      <c r="O32" s="266"/>
      <c r="P32" s="266"/>
      <c r="Q32" s="266"/>
      <c r="R32" s="266"/>
      <c r="S32" s="266"/>
      <c r="T32" s="266"/>
      <c r="U32" s="266"/>
      <c r="V32" s="266"/>
      <c r="W32" s="266"/>
      <c r="X32" s="266"/>
      <c r="Y32" s="266"/>
      <c r="Z32" s="266"/>
      <c r="AA32" s="266"/>
      <c r="AB32" s="266"/>
      <c r="AC32" s="266"/>
      <c r="AD32" s="266"/>
      <c r="AE32" s="266"/>
      <c r="AF32" s="266"/>
      <c r="AG32" s="266"/>
      <c r="AH32" s="266"/>
      <c r="AI32" s="266"/>
      <c r="AJ32" s="266"/>
      <c r="AK32" s="266"/>
      <c r="AL32" s="266"/>
      <c r="AM32" s="266"/>
      <c r="AN32" s="266"/>
      <c r="AO32" s="266"/>
      <c r="AP32" s="266"/>
      <c r="AQ32" s="266"/>
      <c r="AR32" s="266"/>
      <c r="AS32" s="266"/>
      <c r="AT32" s="266"/>
      <c r="AU32" s="266"/>
      <c r="AV32" s="266"/>
      <c r="AW32" s="266"/>
      <c r="AX32" s="266"/>
      <c r="AY32" s="266"/>
      <c r="AZ32" s="266"/>
      <c r="BA32" s="266"/>
      <c r="BB32" s="266"/>
      <c r="BC32" s="266"/>
      <c r="BD32" s="266"/>
      <c r="BE32" s="266"/>
      <c r="BF32" s="266"/>
      <c r="BG32" s="266"/>
      <c r="BH32" s="266"/>
      <c r="BI32" s="266"/>
      <c r="BJ32" s="266"/>
    </row>
    <row r="33" spans="1:62">
      <c r="A33" s="264" t="s">
        <v>1406</v>
      </c>
      <c r="B33" s="265"/>
      <c r="C33" s="266"/>
      <c r="D33" s="266"/>
      <c r="E33" s="266"/>
      <c r="F33" s="266"/>
      <c r="G33" s="266"/>
      <c r="H33" s="266"/>
      <c r="I33" s="266"/>
      <c r="J33" s="266"/>
      <c r="K33" s="266"/>
      <c r="L33" s="266"/>
      <c r="M33" s="266"/>
      <c r="N33" s="266"/>
      <c r="O33" s="266"/>
      <c r="P33" s="266"/>
      <c r="Q33" s="266"/>
      <c r="R33" s="266"/>
      <c r="S33" s="266"/>
      <c r="T33" s="266"/>
      <c r="U33" s="266"/>
      <c r="V33" s="266"/>
      <c r="W33" s="266"/>
      <c r="X33" s="266"/>
      <c r="Y33" s="266"/>
      <c r="Z33" s="266"/>
      <c r="AA33" s="266"/>
      <c r="AB33" s="266"/>
      <c r="AC33" s="266"/>
      <c r="AD33" s="266"/>
      <c r="AE33" s="266"/>
      <c r="AF33" s="266"/>
      <c r="AG33" s="266"/>
      <c r="AH33" s="266"/>
      <c r="AI33" s="266"/>
      <c r="AJ33" s="266"/>
      <c r="AK33" s="266"/>
      <c r="AL33" s="266"/>
      <c r="AM33" s="266"/>
      <c r="AN33" s="266"/>
      <c r="AO33" s="266"/>
      <c r="AP33" s="266"/>
      <c r="AQ33" s="266"/>
      <c r="AR33" s="266"/>
      <c r="AS33" s="266"/>
      <c r="AT33" s="266"/>
      <c r="AU33" s="266"/>
      <c r="AV33" s="266"/>
      <c r="AW33" s="266"/>
      <c r="AX33" s="266"/>
      <c r="AY33" s="266"/>
      <c r="AZ33" s="266"/>
      <c r="BA33" s="266"/>
      <c r="BB33" s="266"/>
      <c r="BC33" s="266"/>
      <c r="BD33" s="266"/>
      <c r="BE33" s="266"/>
      <c r="BF33" s="266"/>
      <c r="BG33" s="266"/>
      <c r="BH33" s="266"/>
      <c r="BI33" s="266"/>
      <c r="BJ33" s="266"/>
    </row>
  </sheetData>
  <mergeCells count="1">
    <mergeCell ref="A1:BJ1"/>
  </mergeCells>
  <phoneticPr fontId="5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20</vt:i4>
      </vt:variant>
      <vt:variant>
        <vt:lpstr>命名范围</vt:lpstr>
      </vt:variant>
      <vt:variant>
        <vt:i4>2</vt:i4>
      </vt:variant>
    </vt:vector>
  </HeadingPairs>
  <TitlesOfParts>
    <vt:vector size="22" baseType="lpstr"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  <vt:lpstr>表13</vt:lpstr>
      <vt:lpstr>表14</vt:lpstr>
      <vt:lpstr>表15</vt:lpstr>
      <vt:lpstr>表16</vt:lpstr>
      <vt:lpstr>表17</vt:lpstr>
      <vt:lpstr>表18</vt:lpstr>
      <vt:lpstr>表19</vt:lpstr>
      <vt:lpstr>表4!Print_Area</vt:lpstr>
      <vt:lpstr>表5!Print_Titles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谢廷 10.105.98.139</dc:creator>
  <cp:lastModifiedBy>戴文俊 10.105.98.173</cp:lastModifiedBy>
  <cp:lastPrinted>2022-02-17T01:45:07Z</cp:lastPrinted>
  <dcterms:created xsi:type="dcterms:W3CDTF">2020-01-19T00:47:00Z</dcterms:created>
  <dcterms:modified xsi:type="dcterms:W3CDTF">2022-02-24T06:41:54Z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0DDAD4C2644B4FEFA19C7F457B2885C6</vt:lpwstr>
  </property>
  <property fmtid="{D5CDD505-2E9C-101B-9397-08002B2CF9AE}" pid="3" name="KSOProductBuildVer">
    <vt:lpwstr>2052-11.1.0.10577</vt:lpwstr>
  </property>
</Properties>
</file>